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10"/>
  </bookViews>
  <sheets>
    <sheet name="Report" sheetId="1" r:id="rId1"/>
    <sheet name="Input" sheetId="2" r:id="rId2"/>
    <sheet name="#200" sheetId="3" r:id="rId3"/>
    <sheet name="#100" sheetId="4" r:id="rId4"/>
    <sheet name="#50" sheetId="5" r:id="rId5"/>
    <sheet name="#30" sheetId="6" r:id="rId6"/>
    <sheet name="#16" sheetId="7" r:id="rId7"/>
    <sheet name="#8" sheetId="8" r:id="rId8"/>
    <sheet name="#4" sheetId="9" r:id="rId9"/>
    <sheet name="0.375&quot;" sheetId="10" r:id="rId10"/>
    <sheet name="F.M." sheetId="11" r:id="rId11"/>
  </sheets>
  <definedNames>
    <definedName name="_xlnm.Print_Area" localSheetId="3">'#100'!$A$1:$Y$46</definedName>
    <definedName name="_xlnm.Print_Area" localSheetId="6">'#16'!$A$1:$Y$46</definedName>
    <definedName name="_xlnm.Print_Area" localSheetId="2">'#200'!$A$1:$Y$46</definedName>
    <definedName name="_xlnm.Print_Area" localSheetId="5">'#30'!$A$1:$Y$46</definedName>
    <definedName name="_xlnm.Print_Area" localSheetId="8">'#4'!$A$1:$Y$46</definedName>
    <definedName name="_xlnm.Print_Area" localSheetId="4">'#50'!$A$1:$Y$46</definedName>
    <definedName name="_xlnm.Print_Area" localSheetId="7">'#8'!$A$1:$Y$46</definedName>
    <definedName name="_xlnm.Print_Area" localSheetId="9">'0.375"'!$A$1:$Y$46</definedName>
    <definedName name="_xlnm.Print_Area" localSheetId="10">'F.M.'!$A$1:$Y$46</definedName>
    <definedName name="_xlnm.Print_Area" localSheetId="0">'Report'!$A$1:$J$45</definedName>
  </definedNames>
  <calcPr fullCalcOnLoad="1"/>
</workbook>
</file>

<file path=xl/sharedStrings.xml><?xml version="1.0" encoding="utf-8"?>
<sst xmlns="http://schemas.openxmlformats.org/spreadsheetml/2006/main" count="397" uniqueCount="78">
  <si>
    <t>Chart responsible:</t>
  </si>
  <si>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</si>
  <si>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</si>
  <si>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</si>
  <si>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</si>
  <si>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</si>
  <si>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</si>
  <si>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</si>
  <si>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</si>
  <si>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</si>
  <si>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</si>
  <si>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</si>
  <si>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</si>
  <si>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</si>
  <si>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</si>
  <si>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</si>
  <si>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</si>
  <si>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ATM 304</t>
  </si>
  <si>
    <t>Date Reported</t>
  </si>
  <si>
    <t>Contractor:</t>
  </si>
  <si>
    <t>Passing #200 Sieve</t>
  </si>
  <si>
    <t>Upper Control Limit</t>
  </si>
  <si>
    <t>Upper Spec. Limit</t>
  </si>
  <si>
    <t>Lower Spec. Limit</t>
  </si>
  <si>
    <t>Lower Control Limit</t>
  </si>
  <si>
    <t>Passing #100 Sieve</t>
  </si>
  <si>
    <t>Passing #50 Sieve</t>
  </si>
  <si>
    <t>Passing #30 Sieve</t>
  </si>
  <si>
    <t>Passing #16 Sieve</t>
  </si>
  <si>
    <t>Passing #8 Sieve</t>
  </si>
  <si>
    <t>Passing #4 Sieve</t>
  </si>
  <si>
    <t>Passing 3/8" Sieve</t>
  </si>
  <si>
    <t>Instructions:</t>
  </si>
  <si>
    <t>CONCRETE MIX DATA FOR:</t>
  </si>
  <si>
    <t>INPUT BY:</t>
  </si>
  <si>
    <t>CHECKED BY:</t>
  </si>
  <si>
    <t>Mean of Tests:</t>
  </si>
  <si>
    <t>Date Rec'd</t>
  </si>
  <si>
    <t>Date Received</t>
  </si>
  <si>
    <t>Lab No.</t>
  </si>
  <si>
    <t>E. Smith</t>
  </si>
  <si>
    <t>Lab #</t>
  </si>
  <si>
    <t>#200</t>
  </si>
  <si>
    <t>#100</t>
  </si>
  <si>
    <t>#50</t>
  </si>
  <si>
    <t>#30</t>
  </si>
  <si>
    <t>#16</t>
  </si>
  <si>
    <t>#8</t>
  </si>
  <si>
    <t>#4</t>
  </si>
  <si>
    <t>3/8"</t>
  </si>
  <si>
    <t>Fineness Modulus</t>
  </si>
  <si>
    <t>Percent Passing by Weight</t>
  </si>
  <si>
    <t>Fineness Modulus Check</t>
  </si>
  <si>
    <t>Chart by:</t>
  </si>
  <si>
    <t>Upper Spec. Limit:</t>
  </si>
  <si>
    <t>Concrete FA</t>
  </si>
  <si>
    <t>% Passing</t>
  </si>
  <si>
    <t>501(5B)</t>
  </si>
  <si>
    <t>Checked by:</t>
  </si>
  <si>
    <t>Test Result*</t>
  </si>
  <si>
    <t>Range*</t>
  </si>
  <si>
    <t>* Ignore zeros on charts for</t>
  </si>
  <si>
    <t>test results without data.</t>
  </si>
  <si>
    <t>None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</si>
  <si>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</si>
  <si>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</si>
  <si>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</si>
  <si>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</si>
  <si>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</si>
  <si>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</si>
  <si>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</si>
  <si>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</si>
  <si>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</si>
  <si>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# 752X8 Girder Construction - Fine Aggregate Sieve Analysis</t>
  </si>
  <si>
    <t>J. Simmons</t>
  </si>
  <si>
    <t>A.D. Charlie</t>
  </si>
  <si>
    <t>Hi-Ball Construction</t>
  </si>
  <si>
    <t>752X8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</si>
</sst>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20" xfId="0" applyFont="1" applyFill="1" applyBorder="1" applyAlignment="1">
      <alignment horizontal="center"/>
    </xf>
    <xf numFmtId="0" fontId="47" fillId="14" borderId="21" xfId="0" applyFont="1" applyFill="1" applyBorder="1" applyAlignment="1">
      <alignment horizontal="left" wrapText="1"/>
    </xf>
    <xf numFmtId="0" fontId="47" fillId="14" borderId="22" xfId="0" applyFont="1" applyFill="1" applyBorder="1" applyAlignment="1">
      <alignment horizontal="left" wrapText="1"/>
    </xf>
    <xf numFmtId="0" fontId="48" fillId="14" borderId="22" xfId="0" applyFont="1" applyFill="1" applyBorder="1" applyAlignment="1">
      <alignment horizontal="left" wrapText="1"/>
    </xf>
    <xf numFmtId="0" fontId="49" fillId="14" borderId="22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left"/>
      <protection locked="0"/>
    </xf>
    <xf numFmtId="0" fontId="5" fillId="0" borderId="25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14" borderId="28" xfId="0" applyFont="1" applyFill="1" applyBorder="1" applyAlignment="1">
      <alignment horizontal="center" wrapText="1"/>
    </xf>
    <xf numFmtId="0" fontId="50" fillId="14" borderId="29" xfId="0" applyFont="1" applyFill="1" applyBorder="1" applyAlignment="1">
      <alignment horizontal="center" wrapText="1"/>
    </xf>
    <xf numFmtId="0" fontId="50" fillId="14" borderId="30" xfId="0" applyFont="1" applyFill="1" applyBorder="1" applyAlignment="1">
      <alignment horizontal="center" wrapText="1"/>
    </xf>
    <xf numFmtId="0" fontId="0" fillId="0" borderId="31" xfId="0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 quotePrefix="1">
      <alignment horizontal="center"/>
      <protection/>
    </xf>
    <xf numFmtId="2" fontId="0" fillId="0" borderId="31" xfId="0" applyNumberFormat="1" applyBorder="1" applyAlignment="1" applyProtection="1">
      <alignment horizontal="center"/>
      <protection/>
    </xf>
    <xf numFmtId="168" fontId="0" fillId="0" borderId="31" xfId="0" applyNumberFormat="1" applyBorder="1" applyAlignment="1" applyProtection="1" quotePrefix="1">
      <alignment horizontal="center"/>
      <protection/>
    </xf>
    <xf numFmtId="1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32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35" xfId="0" applyFont="1" applyFill="1" applyBorder="1" applyAlignment="1">
      <alignment horizontal="center" wrapText="1"/>
    </xf>
    <xf numFmtId="14" fontId="0" fillId="34" borderId="34" xfId="0" applyNumberFormat="1" applyFont="1" applyFill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0" fillId="0" borderId="31" xfId="0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2" fillId="0" borderId="31" xfId="0" applyFont="1" applyBorder="1" applyAlignment="1">
      <alignment horizontal="center" wrapText="1"/>
    </xf>
    <xf numFmtId="14" fontId="0" fillId="0" borderId="31" xfId="0" applyNumberFormat="1" applyBorder="1" applyAlignment="1">
      <alignment/>
    </xf>
    <xf numFmtId="0" fontId="47" fillId="14" borderId="3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1" fontId="0" fillId="0" borderId="31" xfId="0" applyNumberFormat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0" xfId="0" applyFont="1" applyFill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166" fontId="0" fillId="34" borderId="31" xfId="0" applyNumberFormat="1" applyFill="1" applyBorder="1" applyAlignment="1" applyProtection="1" quotePrefix="1">
      <alignment horizontal="center"/>
      <protection/>
    </xf>
    <xf numFmtId="2" fontId="0" fillId="34" borderId="31" xfId="0" applyNumberFormat="1" applyFill="1" applyBorder="1" applyAlignment="1" applyProtection="1">
      <alignment horizontal="center"/>
      <protection/>
    </xf>
    <xf numFmtId="2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 quotePrefix="1">
      <alignment horizontal="center"/>
      <protection/>
    </xf>
    <xf numFmtId="164" fontId="0" fillId="34" borderId="31" xfId="0" applyNumberForma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wrapText="1"/>
    </xf>
    <xf numFmtId="0" fontId="0" fillId="0" borderId="39" xfId="0" applyBorder="1" applyAlignment="1">
      <alignment wrapText="1"/>
    </xf>
    <xf numFmtId="1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14" fontId="0" fillId="0" borderId="3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14" fontId="0" fillId="0" borderId="44" xfId="0" applyNumberFormat="1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5" fillId="34" borderId="42" xfId="0" applyFont="1" applyFill="1" applyBorder="1" applyAlignment="1" applyProtection="1">
      <alignment horizontal="left"/>
      <protection locked="0"/>
    </xf>
    <xf numFmtId="0" fontId="6" fillId="0" borderId="50" xfId="0" applyFont="1" applyBorder="1" applyAlignment="1">
      <alignment/>
    </xf>
    <xf numFmtId="0" fontId="0" fillId="34" borderId="33" xfId="0" applyFont="1" applyFill="1" applyBorder="1" applyAlignment="1" applyProtection="1">
      <alignment horizontal="left"/>
      <protection locked="0"/>
    </xf>
    <xf numFmtId="0" fontId="0" fillId="0" borderId="33" xfId="0" applyBorder="1" applyAlignment="1">
      <alignment/>
    </xf>
    <xf numFmtId="0" fontId="0" fillId="34" borderId="33" xfId="0" applyFont="1" applyFill="1" applyBorder="1" applyAlignment="1" applyProtection="1">
      <alignment horizontal="center"/>
      <protection locked="0"/>
    </xf>
    <xf numFmtId="0" fontId="0" fillId="0" borderId="33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49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33" xfId="0" applyFont="1" applyFill="1" applyBorder="1" applyAlignment="1" applyProtection="1">
      <alignment horizontal="left"/>
      <protection locked="0"/>
    </xf>
    <xf numFmtId="14" fontId="0" fillId="34" borderId="33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'#200'!$C$7:$C$46</c:f>
              <c:numCache/>
            </c:numRef>
          </c:yVal>
          <c:smooth val="0"/>
        </c:ser>
        <c:ser>
          <c:idx val="1"/>
          <c:order val="1"/>
          <c:tx>
            <c:strRef>
              <c:f>'#200'!$N$11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'#200'!$F$7:$F$46</c:f>
              <c:numCache/>
            </c:numRef>
          </c:yVal>
          <c:smooth val="0"/>
        </c:ser>
        <c:ser>
          <c:idx val="2"/>
          <c:order val="2"/>
          <c:tx>
            <c:strRef>
              <c:f>'#200'!$N$12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'#200'!$G$7:$G$46</c:f>
              <c:numCache/>
            </c:numRef>
          </c:yVal>
          <c:smooth val="0"/>
        </c:ser>
        <c:ser>
          <c:idx val="3"/>
          <c:order val="3"/>
          <c:tx>
            <c:strRef>
              <c:f>'#200'!$N$8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'#200'!$H$7:$H$46</c:f>
              <c:numCache/>
            </c:numRef>
          </c:yVal>
          <c:smooth val="0"/>
        </c:ser>
        <c:ser>
          <c:idx val="4"/>
          <c:order val="4"/>
          <c:tx>
            <c:strRef>
              <c:f>'#200'!$N$13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'#200'!$I$7:$I$46</c:f>
              <c:numCache/>
            </c:numRef>
          </c:yVal>
          <c:smooth val="0"/>
        </c:ser>
        <c:ser>
          <c:idx val="5"/>
          <c:order val="5"/>
          <c:tx>
            <c:strRef>
              <c:f>'#200'!$N$14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'#200'!$J$7:$J$46</c:f>
              <c:numCache/>
            </c:numRef>
          </c:yVal>
          <c:smooth val="0"/>
        </c:ser>
        <c:axId val="32990660"/>
        <c:axId val="28480485"/>
      </c:scatterChart>
      <c:valAx>
        <c:axId val="3299066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80485"/>
        <c:crosses val="autoZero"/>
        <c:crossBetween val="midCat"/>
        <c:dispUnits/>
        <c:majorUnit val="5"/>
      </c:valAx>
      <c:valAx>
        <c:axId val="2848048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2990660"/>
        <c:crosses val="autoZero"/>
        <c:crossBetween val="midCat"/>
        <c:dispUnits/>
        <c:majorUnit val="0.5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'#16'!$B$7:$B$46</c:f>
              <c:numCache/>
            </c:numRef>
          </c:xVal>
          <c:yVal>
            <c:numRef>
              <c:f>'#16'!$D$7:$D$46</c:f>
              <c:numCache/>
            </c:numRef>
          </c:yVal>
          <c:smooth val="0"/>
        </c:ser>
        <c:ser>
          <c:idx val="1"/>
          <c:order val="1"/>
          <c:tx>
            <c:strRef>
              <c:f>'#16'!$N$31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'#16'!$M$7:$M$46</c:f>
              <c:numCache/>
            </c:numRef>
          </c:yVal>
          <c:smooth val="0"/>
        </c:ser>
        <c:ser>
          <c:idx val="2"/>
          <c:order val="2"/>
          <c:tx>
            <c:strRef>
              <c:f>'#16'!$N$32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'#16'!$L$7:$L$46</c:f>
              <c:numCache/>
            </c:numRef>
          </c:yVal>
          <c:smooth val="0"/>
        </c:ser>
        <c:ser>
          <c:idx val="3"/>
          <c:order val="3"/>
          <c:tx>
            <c:strRef>
              <c:f>'#16'!$N$27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'#16'!$K$7:$K$46</c:f>
              <c:numCache/>
            </c:numRef>
          </c:yVal>
          <c:smooth val="0"/>
        </c:ser>
        <c:axId val="19260894"/>
        <c:axId val="39130319"/>
      </c:scatterChart>
      <c:valAx>
        <c:axId val="1926089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 val="autoZero"/>
        <c:crossBetween val="midCat"/>
        <c:dispUnits/>
      </c:valAx>
      <c:valAx>
        <c:axId val="39130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'#8'!$B$7:$B$46</c:f>
              <c:numCache/>
            </c:numRef>
          </c:xVal>
          <c:yVal>
            <c:numRef>
              <c:f>'#8'!$C$7:$C$46</c:f>
              <c:numCache/>
            </c:numRef>
          </c:yVal>
          <c:smooth val="0"/>
        </c:ser>
        <c:ser>
          <c:idx val="1"/>
          <c:order val="1"/>
          <c:tx>
            <c:strRef>
              <c:f>'#8'!$N$11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'#8'!$F$7:$F$46</c:f>
              <c:numCache/>
            </c:numRef>
          </c:yVal>
          <c:smooth val="0"/>
        </c:ser>
        <c:ser>
          <c:idx val="2"/>
          <c:order val="2"/>
          <c:tx>
            <c:strRef>
              <c:f>'#8'!$N$12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'#8'!$G$7:$G$46</c:f>
              <c:numCache/>
            </c:numRef>
          </c:yVal>
          <c:smooth val="0"/>
        </c:ser>
        <c:ser>
          <c:idx val="3"/>
          <c:order val="3"/>
          <c:tx>
            <c:strRef>
              <c:f>'#8'!$N$8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'#8'!$H$7:$H$46</c:f>
              <c:numCache/>
            </c:numRef>
          </c:yVal>
          <c:smooth val="0"/>
        </c:ser>
        <c:ser>
          <c:idx val="4"/>
          <c:order val="4"/>
          <c:tx>
            <c:strRef>
              <c:f>'#8'!$N$13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'#8'!$I$7:$I$46</c:f>
              <c:numCache/>
            </c:numRef>
          </c:yVal>
          <c:smooth val="0"/>
        </c:ser>
        <c:ser>
          <c:idx val="5"/>
          <c:order val="5"/>
          <c:tx>
            <c:strRef>
              <c:f>'#8'!$N$14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'#8'!$J$7:$J$46</c:f>
              <c:numCache/>
            </c:numRef>
          </c:yVal>
          <c:smooth val="0"/>
        </c:ser>
        <c:axId val="16628552"/>
        <c:axId val="15439241"/>
      </c:scatterChart>
      <c:valAx>
        <c:axId val="1662855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 val="autoZero"/>
        <c:crossBetween val="midCat"/>
        <c:dispUnits/>
        <c:majorUnit val="5"/>
      </c:valAx>
      <c:valAx>
        <c:axId val="1543924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55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'#8'!$D$6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'#8'!$B$7:$B$46</c:f>
              <c:numCache/>
            </c:numRef>
          </c:xVal>
          <c:yVal>
            <c:numRef>
              <c:f>'#8'!$D$7:$D$46</c:f>
              <c:numCache/>
            </c:numRef>
          </c:yVal>
          <c:smooth val="0"/>
        </c:ser>
        <c:ser>
          <c:idx val="1"/>
          <c:order val="1"/>
          <c:tx>
            <c:strRef>
              <c:f>'#8'!$N$31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'#8'!$M$7:$M$46</c:f>
              <c:numCache/>
            </c:numRef>
          </c:yVal>
          <c:smooth val="0"/>
        </c:ser>
        <c:ser>
          <c:idx val="2"/>
          <c:order val="2"/>
          <c:tx>
            <c:strRef>
              <c:f>'#8'!$N$32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'#8'!$L$7:$L$46</c:f>
              <c:numCache/>
            </c:numRef>
          </c:yVal>
          <c:smooth val="0"/>
        </c:ser>
        <c:ser>
          <c:idx val="3"/>
          <c:order val="3"/>
          <c:tx>
            <c:strRef>
              <c:f>'#8'!$N$27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'#8'!$B$7:$B$46</c:f>
              <c:numCache/>
            </c:numRef>
          </c:xVal>
          <c:yVal>
            <c:numRef>
              <c:f>'#8'!$K$7:$K$46</c:f>
              <c:numCache/>
            </c:numRef>
          </c:yVal>
          <c:smooth val="0"/>
        </c:ser>
        <c:axId val="4735442"/>
        <c:axId val="42618979"/>
      </c:scatterChart>
      <c:valAx>
        <c:axId val="473544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 val="autoZero"/>
        <c:crossBetween val="midCat"/>
        <c:dispUnits/>
      </c:valAx>
      <c:valAx>
        <c:axId val="4261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3544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'#4'!$B$7:$B$46</c:f>
              <c:numCache/>
            </c:numRef>
          </c:xVal>
          <c:yVal>
            <c:numRef>
              <c:f>'#4'!$C$7:$C$46</c:f>
              <c:numCache/>
            </c:numRef>
          </c:yVal>
          <c:smooth val="0"/>
        </c:ser>
        <c:ser>
          <c:idx val="1"/>
          <c:order val="1"/>
          <c:tx>
            <c:strRef>
              <c:f>'#4'!$N$11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'#4'!$F$7:$F$46</c:f>
              <c:numCache/>
            </c:numRef>
          </c:yVal>
          <c:smooth val="0"/>
        </c:ser>
        <c:ser>
          <c:idx val="2"/>
          <c:order val="2"/>
          <c:tx>
            <c:strRef>
              <c:f>'#4'!$N$12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'#4'!$G$7:$G$46</c:f>
              <c:numCache/>
            </c:numRef>
          </c:yVal>
          <c:smooth val="0"/>
        </c:ser>
        <c:ser>
          <c:idx val="3"/>
          <c:order val="3"/>
          <c:tx>
            <c:strRef>
              <c:f>'#4'!$N$8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'#4'!$H$7:$H$46</c:f>
              <c:numCache/>
            </c:numRef>
          </c:yVal>
          <c:smooth val="0"/>
        </c:ser>
        <c:ser>
          <c:idx val="4"/>
          <c:order val="4"/>
          <c:tx>
            <c:strRef>
              <c:f>'#4'!$N$13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'#4'!$I$7:$I$46</c:f>
              <c:numCache/>
            </c:numRef>
          </c:yVal>
          <c:smooth val="0"/>
        </c:ser>
        <c:ser>
          <c:idx val="5"/>
          <c:order val="5"/>
          <c:tx>
            <c:strRef>
              <c:f>'#4'!$N$14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'#4'!$J$7:$J$46</c:f>
              <c:numCache/>
            </c:numRef>
          </c:yVal>
          <c:smooth val="0"/>
        </c:ser>
        <c:axId val="48026492"/>
        <c:axId val="29585245"/>
      </c:scatterChart>
      <c:valAx>
        <c:axId val="4802649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9585245"/>
        <c:crosses val="autoZero"/>
        <c:crossBetween val="midCat"/>
        <c:dispUnits/>
        <c:majorUnit val="5"/>
      </c:valAx>
      <c:valAx>
        <c:axId val="29585245"/>
        <c:scaling>
          <c:orientation val="minMax"/>
          <c:max val="1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02649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'#4'!$D$6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'#4'!$B$7:$B$46</c:f>
              <c:numCache/>
            </c:numRef>
          </c:xVal>
          <c:yVal>
            <c:numRef>
              <c:f>'#4'!$D$7:$D$46</c:f>
              <c:numCache/>
            </c:numRef>
          </c:yVal>
          <c:smooth val="0"/>
        </c:ser>
        <c:ser>
          <c:idx val="1"/>
          <c:order val="1"/>
          <c:tx>
            <c:strRef>
              <c:f>'#4'!$N$31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'#4'!$M$7:$M$46</c:f>
              <c:numCache/>
            </c:numRef>
          </c:yVal>
          <c:smooth val="0"/>
        </c:ser>
        <c:ser>
          <c:idx val="2"/>
          <c:order val="2"/>
          <c:tx>
            <c:strRef>
              <c:f>'#4'!$N$32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'#4'!$L$7:$L$46</c:f>
              <c:numCache/>
            </c:numRef>
          </c:yVal>
          <c:smooth val="0"/>
        </c:ser>
        <c:ser>
          <c:idx val="3"/>
          <c:order val="3"/>
          <c:tx>
            <c:strRef>
              <c:f>'#4'!$N$27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'#4'!$B$7:$B$46</c:f>
              <c:numCache/>
            </c:numRef>
          </c:xVal>
          <c:yVal>
            <c:numRef>
              <c:f>'#4'!$K$7:$K$46</c:f>
              <c:numCache/>
            </c:numRef>
          </c:yVal>
          <c:smooth val="0"/>
        </c:ser>
        <c:axId val="64940614"/>
        <c:axId val="47594615"/>
      </c:scatterChart>
      <c:valAx>
        <c:axId val="6494061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 val="autoZero"/>
        <c:crossBetween val="midCat"/>
        <c:dispUnits/>
      </c:valAx>
      <c:valAx>
        <c:axId val="47594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'0.375"'!$B$7:$B$46</c:f>
              <c:numCache/>
            </c:numRef>
          </c:xVal>
          <c:yVal>
            <c:numRef>
              <c:f>'0.375"'!$C$7:$C$46</c:f>
              <c:numCache/>
            </c:numRef>
          </c:yVal>
          <c:smooth val="0"/>
        </c:ser>
        <c:ser>
          <c:idx val="1"/>
          <c:order val="1"/>
          <c:tx>
            <c:strRef>
              <c:f>'0.375"'!$N$11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'0.375"'!$F$7:$F$46</c:f>
              <c:numCache/>
            </c:numRef>
          </c:yVal>
          <c:smooth val="0"/>
        </c:ser>
        <c:ser>
          <c:idx val="2"/>
          <c:order val="2"/>
          <c:tx>
            <c:strRef>
              <c:f>'0.375"'!$N$12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'0.375"'!$G$7:$G$46</c:f>
              <c:numCache/>
            </c:numRef>
          </c:yVal>
          <c:smooth val="0"/>
        </c:ser>
        <c:ser>
          <c:idx val="3"/>
          <c:order val="3"/>
          <c:tx>
            <c:strRef>
              <c:f>'0.375"'!$N$8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'0.375"'!$H$7:$H$46</c:f>
              <c:numCache/>
            </c:numRef>
          </c:yVal>
          <c:smooth val="0"/>
        </c:ser>
        <c:ser>
          <c:idx val="4"/>
          <c:order val="4"/>
          <c:tx>
            <c:strRef>
              <c:f>'0.375"'!$N$13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'0.375"'!$I$7:$I$46</c:f>
              <c:numCache/>
            </c:numRef>
          </c:yVal>
          <c:smooth val="0"/>
        </c:ser>
        <c:ser>
          <c:idx val="5"/>
          <c:order val="5"/>
          <c:tx>
            <c:strRef>
              <c:f>'0.375"'!$N$14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'0.375"'!$J$7:$J$46</c:f>
              <c:numCache/>
            </c:numRef>
          </c:yVal>
          <c:smooth val="0"/>
        </c:ser>
        <c:axId val="25698352"/>
        <c:axId val="29958577"/>
      </c:scatterChart>
      <c:valAx>
        <c:axId val="2569835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577"/>
        <c:crosses val="autoZero"/>
        <c:crossBetween val="midCat"/>
        <c:dispUnits/>
        <c:majorUnit val="5"/>
      </c:valAx>
      <c:valAx>
        <c:axId val="29958577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'0.375"'!$D$6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'0.375"'!$B$7:$B$46</c:f>
              <c:numCache/>
            </c:numRef>
          </c:xVal>
          <c:yVal>
            <c:numRef>
              <c:f>'0.375"'!$D$7:$D$46</c:f>
              <c:numCache/>
            </c:numRef>
          </c:yVal>
          <c:smooth val="0"/>
        </c:ser>
        <c:ser>
          <c:idx val="1"/>
          <c:order val="1"/>
          <c:tx>
            <c:strRef>
              <c:f>'0.375"'!$N$31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'0.375"'!$M$7:$M$46</c:f>
              <c:numCache/>
            </c:numRef>
          </c:yVal>
          <c:smooth val="0"/>
        </c:ser>
        <c:ser>
          <c:idx val="2"/>
          <c:order val="2"/>
          <c:tx>
            <c:strRef>
              <c:f>'0.375"'!$N$32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'0.375"'!$L$7:$L$46</c:f>
              <c:numCache/>
            </c:numRef>
          </c:yVal>
          <c:smooth val="0"/>
        </c:ser>
        <c:ser>
          <c:idx val="3"/>
          <c:order val="3"/>
          <c:tx>
            <c:strRef>
              <c:f>'0.375"'!$N$27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'0.375"'!$B$7:$B$46</c:f>
              <c:numCache/>
            </c:numRef>
          </c:xVal>
          <c:yVal>
            <c:numRef>
              <c:f>'0.375"'!$K$7:$K$46</c:f>
              <c:numCache/>
            </c:numRef>
          </c:yVal>
          <c:smooth val="0"/>
        </c:ser>
        <c:axId val="1191738"/>
        <c:axId val="10725643"/>
      </c:scatterChart>
      <c:valAx>
        <c:axId val="119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 val="autoZero"/>
        <c:crossBetween val="midCat"/>
        <c:dispUnits/>
      </c:valAx>
      <c:valAx>
        <c:axId val="107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'F.M.'!$B$7:$B$46</c:f>
              <c:numCache/>
            </c:numRef>
          </c:xVal>
          <c:yVal>
            <c:numRef>
              <c:f>'F.M.'!$C$7:$C$46</c:f>
              <c:numCache/>
            </c:numRef>
          </c:yVal>
          <c:smooth val="0"/>
        </c:ser>
        <c:ser>
          <c:idx val="1"/>
          <c:order val="1"/>
          <c:tx>
            <c:strRef>
              <c:f>'F.M.'!$N$11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'F.M.'!$F$7:$F$46</c:f>
              <c:numCache/>
            </c:numRef>
          </c:yVal>
          <c:smooth val="0"/>
        </c:ser>
        <c:ser>
          <c:idx val="2"/>
          <c:order val="2"/>
          <c:tx>
            <c:strRef>
              <c:f>'F.M.'!$N$12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'F.M.'!$G$7:$G$46</c:f>
              <c:numCache/>
            </c:numRef>
          </c:yVal>
          <c:smooth val="0"/>
        </c:ser>
        <c:ser>
          <c:idx val="3"/>
          <c:order val="3"/>
          <c:tx>
            <c:strRef>
              <c:f>'F.M.'!$N$8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'F.M.'!$H$7:$H$46</c:f>
              <c:numCache/>
            </c:numRef>
          </c:yVal>
          <c:smooth val="0"/>
        </c:ser>
        <c:ser>
          <c:idx val="4"/>
          <c:order val="4"/>
          <c:tx>
            <c:strRef>
              <c:f>'F.M.'!$N$13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'F.M.'!$I$7:$I$46</c:f>
              <c:numCache/>
            </c:numRef>
          </c:yVal>
          <c:smooth val="0"/>
        </c:ser>
        <c:ser>
          <c:idx val="5"/>
          <c:order val="5"/>
          <c:tx>
            <c:strRef>
              <c:f>'F.M.'!$N$14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'F.M.'!$J$7:$J$46</c:f>
              <c:numCache/>
            </c:numRef>
          </c:yVal>
          <c:smooth val="0"/>
        </c:ser>
        <c:axId val="29421924"/>
        <c:axId val="63470725"/>
      </c:scatterChart>
      <c:valAx>
        <c:axId val="2942192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470725"/>
        <c:crosses val="autoZero"/>
        <c:crossBetween val="midCat"/>
        <c:dispUnits/>
        <c:majorUnit val="5"/>
      </c:valAx>
      <c:valAx>
        <c:axId val="63470725"/>
        <c:scaling>
          <c:orientation val="minMax"/>
          <c:max val="4.5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'F.M.'!$D$6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'F.M.'!$B$7:$B$46</c:f>
              <c:numCache/>
            </c:numRef>
          </c:xVal>
          <c:yVal>
            <c:numRef>
              <c:f>'F.M.'!$D$7:$D$46</c:f>
              <c:numCache/>
            </c:numRef>
          </c:yVal>
          <c:smooth val="0"/>
        </c:ser>
        <c:ser>
          <c:idx val="1"/>
          <c:order val="1"/>
          <c:tx>
            <c:strRef>
              <c:f>'F.M.'!$N$31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'F.M.'!$M$7:$M$46</c:f>
              <c:numCache/>
            </c:numRef>
          </c:yVal>
          <c:smooth val="0"/>
        </c:ser>
        <c:ser>
          <c:idx val="2"/>
          <c:order val="2"/>
          <c:tx>
            <c:strRef>
              <c:f>'F.M.'!$N$32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'F.M.'!$L$7:$L$46</c:f>
              <c:numCache/>
            </c:numRef>
          </c:yVal>
          <c:smooth val="0"/>
        </c:ser>
        <c:ser>
          <c:idx val="3"/>
          <c:order val="3"/>
          <c:tx>
            <c:strRef>
              <c:f>'F.M.'!$N$27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'F.M.'!$B$7:$B$46</c:f>
              <c:numCache/>
            </c:numRef>
          </c:xVal>
          <c:yVal>
            <c:numRef>
              <c:f>'F.M.'!$K$7:$K$46</c:f>
              <c:numCache/>
            </c:numRef>
          </c:yVal>
          <c:smooth val="0"/>
        </c:ser>
        <c:axId val="34365614"/>
        <c:axId val="40855071"/>
      </c:scatterChart>
      <c:valAx>
        <c:axId val="3436561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 val="autoZero"/>
        <c:crossBetween val="midCat"/>
        <c:dispUnits/>
      </c:valAx>
      <c:valAx>
        <c:axId val="4085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36561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'#200'!$D$6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'#200'!$B$7:$B$46</c:f>
              <c:numCache/>
            </c:numRef>
          </c:xVal>
          <c:yVal>
            <c:numRef>
              <c:f>'#200'!$D$7:$D$46</c:f>
              <c:numCache/>
            </c:numRef>
          </c:yVal>
          <c:smooth val="0"/>
        </c:ser>
        <c:ser>
          <c:idx val="1"/>
          <c:order val="1"/>
          <c:tx>
            <c:strRef>
              <c:f>'#200'!$N$31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'#200'!$M$7:$M$46</c:f>
              <c:numCache/>
            </c:numRef>
          </c:yVal>
          <c:smooth val="0"/>
        </c:ser>
        <c:ser>
          <c:idx val="2"/>
          <c:order val="2"/>
          <c:tx>
            <c:strRef>
              <c:f>'#200'!$N$32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'#200'!$L$7:$L$46</c:f>
              <c:numCache/>
            </c:numRef>
          </c:yVal>
          <c:smooth val="0"/>
        </c:ser>
        <c:ser>
          <c:idx val="3"/>
          <c:order val="3"/>
          <c:tx>
            <c:strRef>
              <c:f>'#200'!$N$27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'#200'!$B$7:$B$46</c:f>
              <c:numCache/>
            </c:numRef>
          </c:xVal>
          <c:yVal>
            <c:numRef>
              <c:f>'#200'!$K$7:$K$46</c:f>
              <c:numCache/>
            </c:numRef>
          </c:yVal>
          <c:smooth val="0"/>
        </c:ser>
        <c:axId val="54997774"/>
        <c:axId val="25217919"/>
      </c:scatterChart>
      <c:valAx>
        <c:axId val="5499777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217919"/>
        <c:crosses val="autoZero"/>
        <c:crossBetween val="midCat"/>
        <c:dispUnits/>
      </c:valAx>
      <c:valAx>
        <c:axId val="252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499777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'#100'!$B$7:$B$46</c:f>
              <c:numCache/>
            </c:numRef>
          </c:xVal>
          <c:yVal>
            <c:numRef>
              <c:f>'#100'!$C$7:$C$46</c:f>
              <c:numCache/>
            </c:numRef>
          </c:yVal>
          <c:smooth val="0"/>
        </c:ser>
        <c:ser>
          <c:idx val="1"/>
          <c:order val="1"/>
          <c:tx>
            <c:strRef>
              <c:f>'#100'!$N$11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'#100'!$F$7:$F$46</c:f>
              <c:numCache/>
            </c:numRef>
          </c:yVal>
          <c:smooth val="0"/>
        </c:ser>
        <c:ser>
          <c:idx val="2"/>
          <c:order val="2"/>
          <c:tx>
            <c:strRef>
              <c:f>'#100'!$N$12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'#100'!$G$7:$G$46</c:f>
              <c:numCache/>
            </c:numRef>
          </c:yVal>
          <c:smooth val="0"/>
        </c:ser>
        <c:ser>
          <c:idx val="3"/>
          <c:order val="3"/>
          <c:tx>
            <c:strRef>
              <c:f>'#100'!$N$8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'#100'!$H$7:$H$46</c:f>
              <c:numCache/>
            </c:numRef>
          </c:yVal>
          <c:smooth val="0"/>
        </c:ser>
        <c:ser>
          <c:idx val="4"/>
          <c:order val="4"/>
          <c:tx>
            <c:strRef>
              <c:f>'#100'!$N$13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'#100'!$I$7:$I$46</c:f>
              <c:numCache/>
            </c:numRef>
          </c:yVal>
          <c:smooth val="0"/>
        </c:ser>
        <c:ser>
          <c:idx val="5"/>
          <c:order val="5"/>
          <c:tx>
            <c:strRef>
              <c:f>'#100'!$N$14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'#100'!$J$7:$J$46</c:f>
              <c:numCache/>
            </c:numRef>
          </c:yVal>
          <c:smooth val="0"/>
        </c:ser>
        <c:axId val="25634680"/>
        <c:axId val="29385529"/>
      </c:scatterChart>
      <c:valAx>
        <c:axId val="2563468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85529"/>
        <c:crosses val="autoZero"/>
        <c:crossBetween val="midCat"/>
        <c:dispUnits/>
        <c:majorUnit val="5"/>
      </c:valAx>
      <c:valAx>
        <c:axId val="293855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5634680"/>
        <c:crosses val="autoZero"/>
        <c:crossBetween val="midCat"/>
        <c:dispUnits/>
        <c:majorUnit val="5"/>
        <c:minorUnit val="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'#100'!$D$6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'#100'!$B$7:$B$46</c:f>
              <c:numCache/>
            </c:numRef>
          </c:xVal>
          <c:yVal>
            <c:numRef>
              <c:f>'#100'!$D$7:$D$46</c:f>
              <c:numCache/>
            </c:numRef>
          </c:yVal>
          <c:smooth val="0"/>
        </c:ser>
        <c:ser>
          <c:idx val="1"/>
          <c:order val="1"/>
          <c:tx>
            <c:strRef>
              <c:f>'#100'!$N$31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'#100'!$M$7:$M$46</c:f>
              <c:numCache/>
            </c:numRef>
          </c:yVal>
          <c:smooth val="0"/>
        </c:ser>
        <c:ser>
          <c:idx val="2"/>
          <c:order val="2"/>
          <c:tx>
            <c:strRef>
              <c:f>'#100'!$N$32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'#100'!$L$7:$L$46</c:f>
              <c:numCache/>
            </c:numRef>
          </c:yVal>
          <c:smooth val="0"/>
        </c:ser>
        <c:ser>
          <c:idx val="3"/>
          <c:order val="3"/>
          <c:tx>
            <c:strRef>
              <c:f>'#100'!$N$27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'#100'!$B$7:$B$46</c:f>
              <c:numCache/>
            </c:numRef>
          </c:xVal>
          <c:yVal>
            <c:numRef>
              <c:f>'#100'!$K$7:$K$46</c:f>
              <c:numCache/>
            </c:numRef>
          </c:yVal>
          <c:smooth val="0"/>
        </c:ser>
        <c:axId val="63143170"/>
        <c:axId val="31417619"/>
      </c:scatterChart>
      <c:valAx>
        <c:axId val="6314317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417619"/>
        <c:crosses val="autoZero"/>
        <c:crossBetween val="midCat"/>
        <c:dispUnits/>
      </c:valAx>
      <c:valAx>
        <c:axId val="31417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14317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'#50'!$B$7:$B$46</c:f>
              <c:numCache/>
            </c:numRef>
          </c:xVal>
          <c:yVal>
            <c:numRef>
              <c:f>'#50'!$C$7:$C$46</c:f>
              <c:numCache/>
            </c:numRef>
          </c:yVal>
          <c:smooth val="0"/>
        </c:ser>
        <c:ser>
          <c:idx val="1"/>
          <c:order val="1"/>
          <c:tx>
            <c:strRef>
              <c:f>'#50'!$N$11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'#50'!$F$7:$F$46</c:f>
              <c:numCache/>
            </c:numRef>
          </c:yVal>
          <c:smooth val="0"/>
        </c:ser>
        <c:ser>
          <c:idx val="2"/>
          <c:order val="2"/>
          <c:tx>
            <c:strRef>
              <c:f>'#50'!$N$12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'#50'!$G$7:$G$46</c:f>
              <c:numCache/>
            </c:numRef>
          </c:yVal>
          <c:smooth val="0"/>
        </c:ser>
        <c:ser>
          <c:idx val="3"/>
          <c:order val="3"/>
          <c:tx>
            <c:strRef>
              <c:f>'#50'!$N$8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'#50'!$H$7:$H$46</c:f>
              <c:numCache/>
            </c:numRef>
          </c:yVal>
          <c:smooth val="0"/>
        </c:ser>
        <c:ser>
          <c:idx val="4"/>
          <c:order val="4"/>
          <c:tx>
            <c:strRef>
              <c:f>'#50'!$N$13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'#50'!$I$7:$I$46</c:f>
              <c:numCache/>
            </c:numRef>
          </c:yVal>
          <c:smooth val="0"/>
        </c:ser>
        <c:ser>
          <c:idx val="5"/>
          <c:order val="5"/>
          <c:tx>
            <c:strRef>
              <c:f>'#50'!$N$14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'#50'!$J$7:$J$46</c:f>
              <c:numCache/>
            </c:numRef>
          </c:yVal>
          <c:smooth val="0"/>
        </c:ser>
        <c:axId val="14323116"/>
        <c:axId val="61799181"/>
      </c:scatterChart>
      <c:valAx>
        <c:axId val="1432311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799181"/>
        <c:crosses val="autoZero"/>
        <c:crossBetween val="midCat"/>
        <c:dispUnits/>
        <c:majorUnit val="5"/>
      </c:valAx>
      <c:valAx>
        <c:axId val="61799181"/>
        <c:scaling>
          <c:orientation val="minMax"/>
          <c:max val="4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32311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'#50'!$D$6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'#50'!$B$7:$B$46</c:f>
              <c:numCache/>
            </c:numRef>
          </c:xVal>
          <c:yVal>
            <c:numRef>
              <c:f>'#50'!$D$7:$D$46</c:f>
              <c:numCache/>
            </c:numRef>
          </c:yVal>
          <c:smooth val="0"/>
        </c:ser>
        <c:ser>
          <c:idx val="1"/>
          <c:order val="1"/>
          <c:tx>
            <c:strRef>
              <c:f>'#50'!$N$31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'#50'!$M$7:$M$46</c:f>
              <c:numCache/>
            </c:numRef>
          </c:yVal>
          <c:smooth val="0"/>
        </c:ser>
        <c:ser>
          <c:idx val="2"/>
          <c:order val="2"/>
          <c:tx>
            <c:strRef>
              <c:f>'#50'!$N$32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'#50'!$L$7:$L$46</c:f>
              <c:numCache/>
            </c:numRef>
          </c:yVal>
          <c:smooth val="0"/>
        </c:ser>
        <c:ser>
          <c:idx val="3"/>
          <c:order val="3"/>
          <c:tx>
            <c:strRef>
              <c:f>'#50'!$N$27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'#50'!$B$7:$B$46</c:f>
              <c:numCache/>
            </c:numRef>
          </c:xVal>
          <c:yVal>
            <c:numRef>
              <c:f>'#50'!$K$7:$K$46</c:f>
              <c:numCache/>
            </c:numRef>
          </c:yVal>
          <c:smooth val="0"/>
        </c:ser>
        <c:axId val="19321718"/>
        <c:axId val="39677735"/>
      </c:scatterChart>
      <c:valAx>
        <c:axId val="1932171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677735"/>
        <c:crosses val="autoZero"/>
        <c:crossBetween val="midCat"/>
        <c:dispUnits/>
      </c:valAx>
      <c:valAx>
        <c:axId val="3967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'#30'!$B$7:$B$46</c:f>
              <c:numCache/>
            </c:numRef>
          </c:xVal>
          <c:yVal>
            <c:numRef>
              <c:f>'#30'!$C$7:$C$46</c:f>
              <c:numCache/>
            </c:numRef>
          </c:yVal>
          <c:smooth val="0"/>
        </c:ser>
        <c:ser>
          <c:idx val="1"/>
          <c:order val="1"/>
          <c:tx>
            <c:strRef>
              <c:f>'#30'!$N$11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'#30'!$F$7:$F$46</c:f>
              <c:numCache/>
            </c:numRef>
          </c:yVal>
          <c:smooth val="0"/>
        </c:ser>
        <c:ser>
          <c:idx val="2"/>
          <c:order val="2"/>
          <c:tx>
            <c:strRef>
              <c:f>'#30'!$N$12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'#30'!$G$7:$G$46</c:f>
              <c:numCache/>
            </c:numRef>
          </c:yVal>
          <c:smooth val="0"/>
        </c:ser>
        <c:ser>
          <c:idx val="3"/>
          <c:order val="3"/>
          <c:tx>
            <c:strRef>
              <c:f>'#30'!$N$8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'#30'!$H$7:$H$46</c:f>
              <c:numCache/>
            </c:numRef>
          </c:yVal>
          <c:smooth val="0"/>
        </c:ser>
        <c:ser>
          <c:idx val="4"/>
          <c:order val="4"/>
          <c:tx>
            <c:strRef>
              <c:f>'#30'!$N$13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'#30'!$I$7:$I$46</c:f>
              <c:numCache/>
            </c:numRef>
          </c:yVal>
          <c:smooth val="0"/>
        </c:ser>
        <c:ser>
          <c:idx val="5"/>
          <c:order val="5"/>
          <c:tx>
            <c:strRef>
              <c:f>'#30'!$N$14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'#30'!$J$7:$J$46</c:f>
              <c:numCache/>
            </c:numRef>
          </c:yVal>
          <c:smooth val="0"/>
        </c:ser>
        <c:axId val="21555296"/>
        <c:axId val="59779937"/>
      </c:scatterChart>
      <c:valAx>
        <c:axId val="2155529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crossBetween val="midCat"/>
        <c:dispUnits/>
        <c:majorUnit val="5"/>
      </c:valAx>
      <c:valAx>
        <c:axId val="59779937"/>
        <c:scaling>
          <c:orientation val="minMax"/>
          <c:max val="7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55296"/>
        <c:crosses val="autoZero"/>
        <c:crossBetween val="midCat"/>
        <c:dispUnits/>
        <c:majorUnit val="5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'#30'!$D$6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'#30'!$B$7:$B$46</c:f>
              <c:numCache/>
            </c:numRef>
          </c:xVal>
          <c:yVal>
            <c:numRef>
              <c:f>'#30'!$D$7:$D$46</c:f>
              <c:numCache/>
            </c:numRef>
          </c:yVal>
          <c:smooth val="0"/>
        </c:ser>
        <c:ser>
          <c:idx val="1"/>
          <c:order val="1"/>
          <c:tx>
            <c:strRef>
              <c:f>'#30'!$N$31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'#30'!$M$7:$M$46</c:f>
              <c:numCache/>
            </c:numRef>
          </c:yVal>
          <c:smooth val="0"/>
        </c:ser>
        <c:ser>
          <c:idx val="2"/>
          <c:order val="2"/>
          <c:tx>
            <c:strRef>
              <c:f>'#30'!$N$32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'#30'!$L$7:$L$46</c:f>
              <c:numCache/>
            </c:numRef>
          </c:yVal>
          <c:smooth val="0"/>
        </c:ser>
        <c:ser>
          <c:idx val="3"/>
          <c:order val="3"/>
          <c:tx>
            <c:strRef>
              <c:f>'#30'!$N$27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'#30'!$B$7:$B$46</c:f>
              <c:numCache/>
            </c:numRef>
          </c:xVal>
          <c:yVal>
            <c:numRef>
              <c:f>'#30'!$K$7:$K$46</c:f>
              <c:numCache/>
            </c:numRef>
          </c:yVal>
          <c:smooth val="0"/>
        </c:ser>
        <c:axId val="1148522"/>
        <c:axId val="10336699"/>
      </c:scatterChart>
      <c:valAx>
        <c:axId val="114852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 val="autoZero"/>
        <c:crossBetween val="midCat"/>
        <c:dispUnits/>
      </c:valAx>
      <c:valAx>
        <c:axId val="10336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'#16'!$C$6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'#16'!$B$7:$B$46</c:f>
              <c:numCache/>
            </c:numRef>
          </c:xVal>
          <c:yVal>
            <c:numRef>
              <c:f>'#16'!$C$7:$C$46</c:f>
              <c:numCache/>
            </c:numRef>
          </c:yVal>
          <c:smooth val="0"/>
        </c:ser>
        <c:ser>
          <c:idx val="1"/>
          <c:order val="1"/>
          <c:tx>
            <c:strRef>
              <c:f>'#16'!$N$11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'#16'!$F$7:$F$46</c:f>
              <c:numCache/>
            </c:numRef>
          </c:yVal>
          <c:smooth val="0"/>
        </c:ser>
        <c:ser>
          <c:idx val="2"/>
          <c:order val="2"/>
          <c:tx>
            <c:strRef>
              <c:f>'#16'!$N$12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'#16'!$G$7:$G$46</c:f>
              <c:numCache/>
            </c:numRef>
          </c:yVal>
          <c:smooth val="0"/>
        </c:ser>
        <c:ser>
          <c:idx val="3"/>
          <c:order val="3"/>
          <c:tx>
            <c:strRef>
              <c:f>'#16'!$N$8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'#16'!$H$7:$H$46</c:f>
              <c:numCache/>
            </c:numRef>
          </c:yVal>
          <c:smooth val="0"/>
        </c:ser>
        <c:ser>
          <c:idx val="4"/>
          <c:order val="4"/>
          <c:tx>
            <c:strRef>
              <c:f>'#16'!$N$13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'#16'!$I$7:$I$46</c:f>
              <c:numCache/>
            </c:numRef>
          </c:yVal>
          <c:smooth val="0"/>
        </c:ser>
        <c:ser>
          <c:idx val="5"/>
          <c:order val="5"/>
          <c:tx>
            <c:strRef>
              <c:f>'#16'!$N$14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'#16'!$B$7:$B$46</c:f>
              <c:numCache/>
            </c:numRef>
          </c:xVal>
          <c:yVal>
            <c:numRef>
              <c:f>'#16'!$J$7:$J$46</c:f>
              <c:numCache/>
            </c:numRef>
          </c:yVal>
          <c:smooth val="0"/>
        </c:ser>
        <c:axId val="25921428"/>
        <c:axId val="31966261"/>
      </c:scatterChart>
      <c:valAx>
        <c:axId val="2592142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 val="autoZero"/>
        <c:crossBetween val="midCat"/>
        <c:dispUnits/>
        <c:majorUnit val="5"/>
      </c:valAx>
      <c:valAx>
        <c:axId val="31966261"/>
        <c:scaling>
          <c:orientation val="minMax"/>
          <c:max val="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864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959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483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578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6737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7690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G26" sqref="G26:H26"/>
    </sheetView>
  </sheetViews>
  <sheetFormatPr defaultColWidth="9.140625" defaultRowHeight="12.75"/>
  <cols>
    <col min="1" max="1" width="8.421875" style="0" customWidth="1"/>
    <col min="3" max="3" width="7.421875" style="0" customWidth="1"/>
    <col min="5" max="5" width="10.140625" style="0" customWidth="1"/>
    <col min="6" max="6" width="11.140625" style="0" customWidth="1"/>
    <col min="7" max="7" width="10.00390625" style="0" customWidth="1"/>
    <col min="8" max="8" width="7.421875" style="0" customWidth="1"/>
  </cols>
  <sheetData>
    <row r="1" spans="1:10" ht="20.25">
      <c r="A1" s="32" t="s">
        <v>8</v>
      </c>
      <c r="B1" s="6"/>
      <c r="C1" s="33"/>
      <c r="D1" s="95" t="s">
        <v>73</v>
      </c>
      <c r="E1" s="96"/>
      <c r="F1" s="96"/>
      <c r="G1" s="96"/>
      <c r="H1" s="96"/>
      <c r="I1" s="96"/>
      <c r="J1" s="7"/>
    </row>
    <row r="2" spans="1:10" ht="12.75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ht="39.75" customHeight="1">
      <c r="A3" s="97" t="s">
        <v>32</v>
      </c>
      <c r="B3" s="98"/>
      <c r="C3" s="98"/>
      <c r="D3" s="98"/>
      <c r="E3" s="98"/>
      <c r="F3" s="98"/>
      <c r="G3" s="98"/>
      <c r="H3" s="98"/>
      <c r="I3" s="98"/>
      <c r="J3" s="99"/>
    </row>
    <row r="4" spans="1:10" ht="19.5" customHeight="1">
      <c r="A4" s="100"/>
      <c r="B4" s="98"/>
      <c r="C4" s="98"/>
      <c r="D4" s="98"/>
      <c r="E4" s="98"/>
      <c r="F4" s="98"/>
      <c r="G4" s="98"/>
      <c r="H4" s="98"/>
      <c r="I4" s="98"/>
      <c r="J4" s="99"/>
    </row>
    <row r="5" spans="1:10" ht="13.5" thickBot="1">
      <c r="A5" s="11"/>
      <c r="B5" s="5"/>
      <c r="C5" s="5"/>
      <c r="D5" s="5"/>
      <c r="E5" s="5"/>
      <c r="F5" s="5"/>
      <c r="G5" s="5"/>
      <c r="H5" s="5"/>
      <c r="I5" s="5"/>
      <c r="J5" s="12"/>
    </row>
    <row r="6" spans="1:10" ht="32.25" thickBot="1">
      <c r="A6" s="2" t="s">
        <v>5</v>
      </c>
      <c r="B6" s="101" t="s">
        <v>38</v>
      </c>
      <c r="C6" s="102"/>
      <c r="D6" s="83" t="s">
        <v>39</v>
      </c>
      <c r="E6" s="84"/>
      <c r="F6" s="34" t="s">
        <v>9</v>
      </c>
      <c r="G6" s="83" t="s">
        <v>18</v>
      </c>
      <c r="H6" s="84"/>
      <c r="I6" s="104" t="s">
        <v>10</v>
      </c>
      <c r="J6" s="105"/>
    </row>
    <row r="7" spans="1:10" ht="15.75">
      <c r="A7" s="3">
        <v>1</v>
      </c>
      <c r="B7" s="103">
        <v>40947</v>
      </c>
      <c r="C7" s="92"/>
      <c r="D7" s="91">
        <v>12032</v>
      </c>
      <c r="E7" s="92"/>
      <c r="F7" s="36" t="s">
        <v>40</v>
      </c>
      <c r="G7" s="85">
        <v>40961</v>
      </c>
      <c r="H7" s="86"/>
      <c r="I7" s="106" t="s">
        <v>74</v>
      </c>
      <c r="J7" s="86"/>
    </row>
    <row r="8" spans="1:10" ht="15.75">
      <c r="A8" s="4">
        <v>2</v>
      </c>
      <c r="B8" s="89">
        <v>40949</v>
      </c>
      <c r="C8" s="82"/>
      <c r="D8" s="81">
        <v>12035</v>
      </c>
      <c r="E8" s="82"/>
      <c r="F8" s="58" t="s">
        <v>40</v>
      </c>
      <c r="G8" s="87">
        <v>40961</v>
      </c>
      <c r="H8" s="88"/>
      <c r="I8" s="107" t="s">
        <v>74</v>
      </c>
      <c r="J8" s="108"/>
    </row>
    <row r="9" spans="1:10" ht="15.75">
      <c r="A9" s="4">
        <v>3</v>
      </c>
      <c r="B9" s="89">
        <v>40954</v>
      </c>
      <c r="C9" s="82"/>
      <c r="D9" s="81">
        <v>12039</v>
      </c>
      <c r="E9" s="82"/>
      <c r="F9" s="58" t="s">
        <v>40</v>
      </c>
      <c r="G9" s="87">
        <v>40961</v>
      </c>
      <c r="H9" s="88"/>
      <c r="I9" s="107" t="s">
        <v>74</v>
      </c>
      <c r="J9" s="108"/>
    </row>
    <row r="10" spans="1:10" ht="15.75">
      <c r="A10" s="4">
        <v>4</v>
      </c>
      <c r="B10" s="89">
        <v>40959</v>
      </c>
      <c r="C10" s="82"/>
      <c r="D10" s="81">
        <v>12045</v>
      </c>
      <c r="E10" s="82"/>
      <c r="F10" s="58" t="s">
        <v>40</v>
      </c>
      <c r="G10" s="87">
        <v>40966</v>
      </c>
      <c r="H10" s="88"/>
      <c r="I10" s="107" t="s">
        <v>74</v>
      </c>
      <c r="J10" s="108"/>
    </row>
    <row r="11" spans="1:10" ht="15.75">
      <c r="A11" s="4">
        <v>5</v>
      </c>
      <c r="B11" s="89">
        <v>40966</v>
      </c>
      <c r="C11" s="82"/>
      <c r="D11" s="81">
        <v>12048</v>
      </c>
      <c r="E11" s="82"/>
      <c r="F11" s="35" t="s">
        <v>40</v>
      </c>
      <c r="G11" s="89">
        <v>40973</v>
      </c>
      <c r="H11" s="90"/>
      <c r="I11" s="107" t="s">
        <v>74</v>
      </c>
      <c r="J11" s="108"/>
    </row>
    <row r="12" spans="1:10" ht="15.75">
      <c r="A12" s="4">
        <v>6</v>
      </c>
      <c r="B12" s="81"/>
      <c r="C12" s="82"/>
      <c r="D12" s="81"/>
      <c r="E12" s="82"/>
      <c r="F12" s="35"/>
      <c r="G12" s="81"/>
      <c r="H12" s="82"/>
      <c r="I12" s="93"/>
      <c r="J12" s="94"/>
    </row>
    <row r="13" spans="1:10" ht="15.75">
      <c r="A13" s="4">
        <v>7</v>
      </c>
      <c r="B13" s="81"/>
      <c r="C13" s="82"/>
      <c r="D13" s="81"/>
      <c r="E13" s="82"/>
      <c r="F13" s="35"/>
      <c r="G13" s="81"/>
      <c r="H13" s="82"/>
      <c r="I13" s="81"/>
      <c r="J13" s="82"/>
    </row>
    <row r="14" spans="1:10" ht="15.75">
      <c r="A14" s="4">
        <v>8</v>
      </c>
      <c r="B14" s="81"/>
      <c r="C14" s="82"/>
      <c r="D14" s="81"/>
      <c r="E14" s="82"/>
      <c r="F14" s="35"/>
      <c r="G14" s="81"/>
      <c r="H14" s="82"/>
      <c r="I14" s="81"/>
      <c r="J14" s="82"/>
    </row>
    <row r="15" spans="1:10" ht="15.75">
      <c r="A15" s="4">
        <v>9</v>
      </c>
      <c r="B15" s="81"/>
      <c r="C15" s="82"/>
      <c r="D15" s="81"/>
      <c r="E15" s="82"/>
      <c r="F15" s="35"/>
      <c r="G15" s="81"/>
      <c r="H15" s="82"/>
      <c r="I15" s="81"/>
      <c r="J15" s="82"/>
    </row>
    <row r="16" spans="1:10" ht="15.75">
      <c r="A16" s="4">
        <v>10</v>
      </c>
      <c r="B16" s="81"/>
      <c r="C16" s="82"/>
      <c r="D16" s="81"/>
      <c r="E16" s="82"/>
      <c r="F16" s="35"/>
      <c r="G16" s="81"/>
      <c r="H16" s="82"/>
      <c r="I16" s="81"/>
      <c r="J16" s="82"/>
    </row>
    <row r="17" spans="1:10" ht="15.75">
      <c r="A17" s="4">
        <v>11</v>
      </c>
      <c r="B17" s="81"/>
      <c r="C17" s="82"/>
      <c r="D17" s="81"/>
      <c r="E17" s="82"/>
      <c r="F17" s="35"/>
      <c r="G17" s="81"/>
      <c r="H17" s="82"/>
      <c r="I17" s="81"/>
      <c r="J17" s="82"/>
    </row>
    <row r="18" spans="1:10" ht="15.75">
      <c r="A18" s="4">
        <v>12</v>
      </c>
      <c r="B18" s="81"/>
      <c r="C18" s="82"/>
      <c r="D18" s="81"/>
      <c r="E18" s="82"/>
      <c r="F18" s="35"/>
      <c r="G18" s="81"/>
      <c r="H18" s="82"/>
      <c r="I18" s="81"/>
      <c r="J18" s="82"/>
    </row>
    <row r="19" spans="1:10" ht="15.75">
      <c r="A19" s="4">
        <v>13</v>
      </c>
      <c r="B19" s="81"/>
      <c r="C19" s="82"/>
      <c r="D19" s="81"/>
      <c r="E19" s="82"/>
      <c r="F19" s="35"/>
      <c r="G19" s="81"/>
      <c r="H19" s="82"/>
      <c r="I19" s="81"/>
      <c r="J19" s="82"/>
    </row>
    <row r="20" spans="1:10" ht="15.75">
      <c r="A20" s="4">
        <v>14</v>
      </c>
      <c r="B20" s="81"/>
      <c r="C20" s="82"/>
      <c r="D20" s="81"/>
      <c r="E20" s="82"/>
      <c r="F20" s="35"/>
      <c r="G20" s="81"/>
      <c r="H20" s="82"/>
      <c r="I20" s="81"/>
      <c r="J20" s="82"/>
    </row>
    <row r="21" spans="1:10" ht="15.75">
      <c r="A21" s="4">
        <v>15</v>
      </c>
      <c r="B21" s="81"/>
      <c r="C21" s="82"/>
      <c r="D21" s="81"/>
      <c r="E21" s="82"/>
      <c r="F21" s="35"/>
      <c r="G21" s="81"/>
      <c r="H21" s="82"/>
      <c r="I21" s="81"/>
      <c r="J21" s="82"/>
    </row>
    <row r="22" spans="1:10" ht="15.75">
      <c r="A22" s="4">
        <v>16</v>
      </c>
      <c r="B22" s="81"/>
      <c r="C22" s="82"/>
      <c r="D22" s="81"/>
      <c r="E22" s="82"/>
      <c r="F22" s="35"/>
      <c r="G22" s="81"/>
      <c r="H22" s="82"/>
      <c r="I22" s="81"/>
      <c r="J22" s="82"/>
    </row>
    <row r="23" spans="1:10" ht="15.75">
      <c r="A23" s="4">
        <v>17</v>
      </c>
      <c r="B23" s="81"/>
      <c r="C23" s="82"/>
      <c r="D23" s="81"/>
      <c r="E23" s="82"/>
      <c r="F23" s="35"/>
      <c r="G23" s="81"/>
      <c r="H23" s="82"/>
      <c r="I23" s="81"/>
      <c r="J23" s="82"/>
    </row>
    <row r="24" spans="1:10" ht="15.75">
      <c r="A24" s="4">
        <v>18</v>
      </c>
      <c r="B24" s="81"/>
      <c r="C24" s="82"/>
      <c r="D24" s="81"/>
      <c r="E24" s="82"/>
      <c r="F24" s="35"/>
      <c r="G24" s="81"/>
      <c r="H24" s="82"/>
      <c r="I24" s="81"/>
      <c r="J24" s="82"/>
    </row>
    <row r="25" spans="1:10" ht="15.75">
      <c r="A25" s="4">
        <v>19</v>
      </c>
      <c r="B25" s="81"/>
      <c r="C25" s="82"/>
      <c r="D25" s="81"/>
      <c r="E25" s="82"/>
      <c r="F25" s="35"/>
      <c r="G25" s="81"/>
      <c r="H25" s="82"/>
      <c r="I25" s="81"/>
      <c r="J25" s="82"/>
    </row>
    <row r="26" spans="1:10" ht="15.75">
      <c r="A26" s="4">
        <v>20</v>
      </c>
      <c r="B26" s="81"/>
      <c r="C26" s="82"/>
      <c r="D26" s="81"/>
      <c r="E26" s="82"/>
      <c r="F26" s="35"/>
      <c r="G26" s="81"/>
      <c r="H26" s="82"/>
      <c r="I26" s="81"/>
      <c r="J26" s="82"/>
    </row>
    <row r="27" spans="1:10" ht="15.75">
      <c r="A27" s="4">
        <v>21</v>
      </c>
      <c r="B27" s="81"/>
      <c r="C27" s="82"/>
      <c r="D27" s="81"/>
      <c r="E27" s="82"/>
      <c r="F27" s="35"/>
      <c r="G27" s="81"/>
      <c r="H27" s="82"/>
      <c r="I27" s="81"/>
      <c r="J27" s="82"/>
    </row>
    <row r="28" spans="1:10" ht="15.75">
      <c r="A28" s="4">
        <v>22</v>
      </c>
      <c r="B28" s="81"/>
      <c r="C28" s="82"/>
      <c r="D28" s="81"/>
      <c r="E28" s="82"/>
      <c r="F28" s="35"/>
      <c r="G28" s="81"/>
      <c r="H28" s="82"/>
      <c r="I28" s="81"/>
      <c r="J28" s="82"/>
    </row>
    <row r="29" spans="1:10" ht="15.75">
      <c r="A29" s="4">
        <v>23</v>
      </c>
      <c r="B29" s="81"/>
      <c r="C29" s="82"/>
      <c r="D29" s="81"/>
      <c r="E29" s="82"/>
      <c r="F29" s="35"/>
      <c r="G29" s="81"/>
      <c r="H29" s="82"/>
      <c r="I29" s="81"/>
      <c r="J29" s="82"/>
    </row>
    <row r="30" spans="1:10" ht="15.75">
      <c r="A30" s="4">
        <v>24</v>
      </c>
      <c r="B30" s="81"/>
      <c r="C30" s="82"/>
      <c r="D30" s="81"/>
      <c r="E30" s="82"/>
      <c r="F30" s="35"/>
      <c r="G30" s="81"/>
      <c r="H30" s="82"/>
      <c r="I30" s="81"/>
      <c r="J30" s="82"/>
    </row>
    <row r="31" spans="1:10" ht="15.75">
      <c r="A31" s="4">
        <v>25</v>
      </c>
      <c r="B31" s="81"/>
      <c r="C31" s="82"/>
      <c r="D31" s="81"/>
      <c r="E31" s="82"/>
      <c r="F31" s="35"/>
      <c r="G31" s="81"/>
      <c r="H31" s="82"/>
      <c r="I31" s="81"/>
      <c r="J31" s="82"/>
    </row>
    <row r="32" spans="1:10" ht="15.75">
      <c r="A32" s="4">
        <v>26</v>
      </c>
      <c r="B32" s="81"/>
      <c r="C32" s="82"/>
      <c r="D32" s="81"/>
      <c r="E32" s="82"/>
      <c r="F32" s="35"/>
      <c r="G32" s="81"/>
      <c r="H32" s="82"/>
      <c r="I32" s="81"/>
      <c r="J32" s="82"/>
    </row>
    <row r="33" spans="1:10" ht="15.75">
      <c r="A33" s="4">
        <v>27</v>
      </c>
      <c r="B33" s="81"/>
      <c r="C33" s="82"/>
      <c r="D33" s="81"/>
      <c r="E33" s="82"/>
      <c r="F33" s="35"/>
      <c r="G33" s="81"/>
      <c r="H33" s="82"/>
      <c r="I33" s="81"/>
      <c r="J33" s="82"/>
    </row>
    <row r="34" spans="1:10" ht="15.75">
      <c r="A34" s="4">
        <v>28</v>
      </c>
      <c r="B34" s="81"/>
      <c r="C34" s="82"/>
      <c r="D34" s="81"/>
      <c r="E34" s="82"/>
      <c r="F34" s="35"/>
      <c r="G34" s="81"/>
      <c r="H34" s="82"/>
      <c r="I34" s="81"/>
      <c r="J34" s="82"/>
    </row>
    <row r="35" spans="1:10" ht="15.75">
      <c r="A35" s="4">
        <v>29</v>
      </c>
      <c r="B35" s="81"/>
      <c r="C35" s="82"/>
      <c r="D35" s="81"/>
      <c r="E35" s="82"/>
      <c r="F35" s="35"/>
      <c r="G35" s="81"/>
      <c r="H35" s="82"/>
      <c r="I35" s="81"/>
      <c r="J35" s="82"/>
    </row>
    <row r="36" spans="1:10" ht="15.75">
      <c r="A36" s="4">
        <v>30</v>
      </c>
      <c r="B36" s="81"/>
      <c r="C36" s="82"/>
      <c r="D36" s="81"/>
      <c r="E36" s="82"/>
      <c r="F36" s="35"/>
      <c r="G36" s="81"/>
      <c r="H36" s="82"/>
      <c r="I36" s="81"/>
      <c r="J36" s="82"/>
    </row>
    <row r="37" spans="1:10" ht="15.75">
      <c r="A37" s="4">
        <v>31</v>
      </c>
      <c r="B37" s="81"/>
      <c r="C37" s="82"/>
      <c r="D37" s="81"/>
      <c r="E37" s="82"/>
      <c r="F37" s="35"/>
      <c r="G37" s="81"/>
      <c r="H37" s="82"/>
      <c r="I37" s="81"/>
      <c r="J37" s="82"/>
    </row>
    <row r="38" spans="1:10" ht="15.75">
      <c r="A38" s="4">
        <v>32</v>
      </c>
      <c r="B38" s="81"/>
      <c r="C38" s="82"/>
      <c r="D38" s="81"/>
      <c r="E38" s="82"/>
      <c r="F38" s="35"/>
      <c r="G38" s="81"/>
      <c r="H38" s="82"/>
      <c r="I38" s="81"/>
      <c r="J38" s="82"/>
    </row>
    <row r="39" spans="1:10" ht="15.75">
      <c r="A39" s="4">
        <v>33</v>
      </c>
      <c r="B39" s="81"/>
      <c r="C39" s="82"/>
      <c r="D39" s="81"/>
      <c r="E39" s="82"/>
      <c r="F39" s="35"/>
      <c r="G39" s="81"/>
      <c r="H39" s="82"/>
      <c r="I39" s="81"/>
      <c r="J39" s="82"/>
    </row>
    <row r="40" spans="1:10" ht="15.75">
      <c r="A40" s="4">
        <v>34</v>
      </c>
      <c r="B40" s="81"/>
      <c r="C40" s="82"/>
      <c r="D40" s="81"/>
      <c r="E40" s="82"/>
      <c r="F40" s="35"/>
      <c r="G40" s="81"/>
      <c r="H40" s="82"/>
      <c r="I40" s="81"/>
      <c r="J40" s="82"/>
    </row>
    <row r="41" spans="1:10" ht="15.75">
      <c r="A41" s="4">
        <v>35</v>
      </c>
      <c r="B41" s="81"/>
      <c r="C41" s="82"/>
      <c r="D41" s="81"/>
      <c r="E41" s="82"/>
      <c r="F41" s="35"/>
      <c r="G41" s="81"/>
      <c r="H41" s="82"/>
      <c r="I41" s="81"/>
      <c r="J41" s="82"/>
    </row>
    <row r="42" spans="1:10" ht="15.75">
      <c r="A42" s="4">
        <v>36</v>
      </c>
      <c r="B42" s="81"/>
      <c r="C42" s="82"/>
      <c r="D42" s="81"/>
      <c r="E42" s="82"/>
      <c r="F42" s="35"/>
      <c r="G42" s="81"/>
      <c r="H42" s="82"/>
      <c r="I42" s="81"/>
      <c r="J42" s="82"/>
    </row>
    <row r="43" spans="1:10" ht="15.75">
      <c r="A43" s="4">
        <v>37</v>
      </c>
      <c r="B43" s="81"/>
      <c r="C43" s="82"/>
      <c r="D43" s="81"/>
      <c r="E43" s="82"/>
      <c r="F43" s="35"/>
      <c r="G43" s="81"/>
      <c r="H43" s="82"/>
      <c r="I43" s="81"/>
      <c r="J43" s="82"/>
    </row>
    <row r="44" spans="1:10" ht="15.75">
      <c r="A44" s="4">
        <v>38</v>
      </c>
      <c r="B44" s="81"/>
      <c r="C44" s="82"/>
      <c r="D44" s="81"/>
      <c r="E44" s="82"/>
      <c r="F44" s="35"/>
      <c r="G44" s="81"/>
      <c r="H44" s="82"/>
      <c r="I44" s="81"/>
      <c r="J44" s="82"/>
    </row>
    <row r="45" spans="1:10" ht="15.75">
      <c r="A45" s="4">
        <v>39</v>
      </c>
      <c r="B45" s="81"/>
      <c r="C45" s="82"/>
      <c r="D45" s="81"/>
      <c r="E45" s="82"/>
      <c r="F45" s="35"/>
      <c r="G45" s="81"/>
      <c r="H45" s="82"/>
      <c r="I45" s="81"/>
      <c r="J45" s="82"/>
    </row>
    <row r="46" spans="1:10" ht="15.75">
      <c r="A46" s="4">
        <v>40</v>
      </c>
      <c r="B46" s="81"/>
      <c r="C46" s="82"/>
      <c r="D46" s="81"/>
      <c r="E46" s="82"/>
      <c r="F46" s="36"/>
      <c r="G46" s="81"/>
      <c r="H46" s="82"/>
      <c r="I46" s="81"/>
      <c r="J46" s="82"/>
    </row>
  </sheetData>
  <sheetProtection/>
  <mergeCells count="167">
    <mergeCell ref="D1:I1"/>
    <mergeCell ref="A3:J3"/>
    <mergeCell ref="A4:J4"/>
    <mergeCell ref="B15:C15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I6:J6"/>
    <mergeCell ref="I7:J7"/>
    <mergeCell ref="I8:J8"/>
    <mergeCell ref="I9:J9"/>
    <mergeCell ref="I10:J10"/>
    <mergeCell ref="I11:J11"/>
    <mergeCell ref="I12:J12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20:E20"/>
    <mergeCell ref="D21:E21"/>
    <mergeCell ref="D22:E22"/>
    <mergeCell ref="I13:J13"/>
    <mergeCell ref="I14:J14"/>
    <mergeCell ref="I15:J15"/>
    <mergeCell ref="I16:J16"/>
    <mergeCell ref="I17:J17"/>
    <mergeCell ref="I18:J18"/>
    <mergeCell ref="D14:E14"/>
    <mergeCell ref="D15:E15"/>
    <mergeCell ref="D16:E16"/>
    <mergeCell ref="D17:E17"/>
    <mergeCell ref="B45:C45"/>
    <mergeCell ref="B46:C46"/>
    <mergeCell ref="D6:E6"/>
    <mergeCell ref="D7:E7"/>
    <mergeCell ref="D8:E8"/>
    <mergeCell ref="D9:E9"/>
    <mergeCell ref="D10:E10"/>
    <mergeCell ref="D11:E11"/>
    <mergeCell ref="D12:E12"/>
    <mergeCell ref="D13:E1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D18:E18"/>
    <mergeCell ref="D19:E19"/>
    <mergeCell ref="G18:H18"/>
    <mergeCell ref="G19:H19"/>
    <mergeCell ref="G20:H20"/>
    <mergeCell ref="G21:H21"/>
    <mergeCell ref="G22:H22"/>
    <mergeCell ref="D44:E44"/>
    <mergeCell ref="D45:E45"/>
    <mergeCell ref="G23:H23"/>
    <mergeCell ref="G33:H33"/>
    <mergeCell ref="G34:H34"/>
    <mergeCell ref="G35:H35"/>
    <mergeCell ref="G42:H42"/>
    <mergeCell ref="G43:H43"/>
    <mergeCell ref="G44:H44"/>
    <mergeCell ref="G45:H45"/>
    <mergeCell ref="D46:E46"/>
    <mergeCell ref="D40:E40"/>
    <mergeCell ref="D41:E41"/>
    <mergeCell ref="D42:E42"/>
    <mergeCell ref="D43:E43"/>
    <mergeCell ref="D23:E23"/>
    <mergeCell ref="D24:E24"/>
    <mergeCell ref="D25:E25"/>
    <mergeCell ref="D38:E38"/>
    <mergeCell ref="D39:E39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43:J43"/>
    <mergeCell ref="I44:J44"/>
    <mergeCell ref="I45:J45"/>
    <mergeCell ref="I46:J46"/>
    <mergeCell ref="G6:H6"/>
    <mergeCell ref="G7:H7"/>
    <mergeCell ref="G8:H8"/>
    <mergeCell ref="G9:H9"/>
    <mergeCell ref="G10:H10"/>
    <mergeCell ref="G11:H11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G46:H46"/>
    <mergeCell ref="G36:H36"/>
    <mergeCell ref="G37:H37"/>
    <mergeCell ref="G38:H38"/>
    <mergeCell ref="G39:H39"/>
    <mergeCell ref="G40:H40"/>
    <mergeCell ref="G41:H41"/>
    <mergeCell ref="G12:H12"/>
    <mergeCell ref="G13:H13"/>
    <mergeCell ref="G14:H14"/>
    <mergeCell ref="G15:H15"/>
    <mergeCell ref="G16:H16"/>
    <mergeCell ref="G17:H17"/>
    <mergeCell ref="G30:H30"/>
    <mergeCell ref="G31:H31"/>
    <mergeCell ref="G32:H32"/>
    <mergeCell ref="G24:H24"/>
    <mergeCell ref="G25:H25"/>
    <mergeCell ref="G26:H26"/>
    <mergeCell ref="G27:H27"/>
    <mergeCell ref="G28:H28"/>
    <mergeCell ref="G29:H29"/>
  </mergeCells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31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IF(Input!J6="","No data",Input!J6)</f>
        <v>100</v>
      </c>
      <c r="D7" s="79"/>
      <c r="E7" s="41"/>
      <c r="F7" s="18">
        <f aca="true" t="shared" si="0" ref="F7:F46">$O$11</f>
        <v>100</v>
      </c>
      <c r="G7" s="18">
        <f aca="true" t="shared" si="1" ref="G7:G46">$O$12</f>
        <v>100</v>
      </c>
      <c r="H7" s="18">
        <f aca="true" t="shared" si="2" ref="H7:H46">$O$8</f>
        <v>100</v>
      </c>
      <c r="I7" s="18">
        <f aca="true" t="shared" si="3" ref="I7:I46">$O$13</f>
        <v>100</v>
      </c>
      <c r="J7" s="18">
        <f aca="true" t="shared" si="4" ref="J7:J46">$O$14</f>
        <v>100</v>
      </c>
      <c r="K7" s="19">
        <f>O$27</f>
        <v>0</v>
      </c>
      <c r="L7" s="19">
        <f aca="true" t="shared" si="5" ref="L7:L46">$O$30</f>
        <v>0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IF(Input!J7="","No data",Input!J7)</f>
        <v>100</v>
      </c>
      <c r="D8" s="80">
        <f>IF(C8="No Data","N/A",IF(C7="","",ABS(C7-C8)))</f>
        <v>0</v>
      </c>
      <c r="E8" s="42"/>
      <c r="F8" s="18">
        <f t="shared" si="0"/>
        <v>100</v>
      </c>
      <c r="G8" s="18">
        <f t="shared" si="1"/>
        <v>100</v>
      </c>
      <c r="H8" s="18">
        <f t="shared" si="2"/>
        <v>100</v>
      </c>
      <c r="I8" s="18">
        <f t="shared" si="3"/>
        <v>100</v>
      </c>
      <c r="J8" s="18">
        <f t="shared" si="4"/>
        <v>100</v>
      </c>
      <c r="K8" s="19">
        <f aca="true" t="shared" si="7" ref="K8:K46">O$27</f>
        <v>0</v>
      </c>
      <c r="L8" s="19">
        <f t="shared" si="5"/>
        <v>0</v>
      </c>
      <c r="M8" s="20">
        <f t="shared" si="6"/>
        <v>0</v>
      </c>
      <c r="N8" s="22" t="s">
        <v>72</v>
      </c>
      <c r="O8" s="29">
        <f>AVERAGE(C7:C46)</f>
        <v>100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IF(Input!J8="","No data",Input!J8)</f>
        <v>100</v>
      </c>
      <c r="D9" s="80">
        <f>IF(C9="No Data","N/A",IF(C8="",IF(C7="","",ABS(C7-C9)),ABS(C8-C9)))</f>
        <v>0</v>
      </c>
      <c r="E9" s="42"/>
      <c r="F9" s="18">
        <f t="shared" si="0"/>
        <v>100</v>
      </c>
      <c r="G9" s="18">
        <f t="shared" si="1"/>
        <v>100</v>
      </c>
      <c r="H9" s="18">
        <f t="shared" si="2"/>
        <v>100</v>
      </c>
      <c r="I9" s="18">
        <f t="shared" si="3"/>
        <v>100</v>
      </c>
      <c r="J9" s="18">
        <f t="shared" si="4"/>
        <v>100</v>
      </c>
      <c r="K9" s="19">
        <f t="shared" si="7"/>
        <v>0</v>
      </c>
      <c r="L9" s="19">
        <f t="shared" si="5"/>
        <v>0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IF(Input!J9="","No data",Input!J9)</f>
        <v>100</v>
      </c>
      <c r="D10" s="80">
        <f>IF(C10="No Data","N/A",IF(C9="",IF(C8="",ABS(C7-C10),ABS(C8-C10)),ABS(C9-C10)))</f>
        <v>0</v>
      </c>
      <c r="E10" s="42"/>
      <c r="F10" s="18">
        <f t="shared" si="0"/>
        <v>100</v>
      </c>
      <c r="G10" s="18">
        <f t="shared" si="1"/>
        <v>100</v>
      </c>
      <c r="H10" s="18">
        <f t="shared" si="2"/>
        <v>100</v>
      </c>
      <c r="I10" s="18">
        <f t="shared" si="3"/>
        <v>100</v>
      </c>
      <c r="J10" s="18">
        <f t="shared" si="4"/>
        <v>100</v>
      </c>
      <c r="K10" s="19">
        <f t="shared" si="7"/>
        <v>0</v>
      </c>
      <c r="L10" s="19">
        <f t="shared" si="5"/>
        <v>0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IF(Input!J10="","No data",Input!J10)</f>
        <v>100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100</v>
      </c>
      <c r="G11" s="18">
        <f t="shared" si="1"/>
        <v>100</v>
      </c>
      <c r="H11" s="18">
        <f t="shared" si="2"/>
        <v>100</v>
      </c>
      <c r="I11" s="18">
        <f t="shared" si="3"/>
        <v>100</v>
      </c>
      <c r="J11" s="18">
        <f t="shared" si="4"/>
        <v>100</v>
      </c>
      <c r="K11" s="19">
        <f t="shared" si="7"/>
        <v>0</v>
      </c>
      <c r="L11" s="19">
        <f t="shared" si="5"/>
        <v>0</v>
      </c>
      <c r="M11" s="20">
        <f t="shared" si="6"/>
        <v>0</v>
      </c>
      <c r="N11" s="25" t="s">
        <v>21</v>
      </c>
      <c r="O11" s="30">
        <f>O8+2.66*O27</f>
        <v>100</v>
      </c>
    </row>
    <row r="12" spans="1:15" ht="12.75" customHeight="1">
      <c r="A12" s="53">
        <f>IF(Report!B12="","",Report!B12)</f>
      </c>
      <c r="B12" s="40">
        <v>6</v>
      </c>
      <c r="C12" s="55" t="str">
        <f>IF(Input!J11="","No data",Input!J11)</f>
        <v>No data</v>
      </c>
      <c r="D12" s="80" t="str">
        <f t="shared" si="8"/>
        <v>N/A</v>
      </c>
      <c r="E12" s="42"/>
      <c r="F12" s="18">
        <f t="shared" si="0"/>
        <v>100</v>
      </c>
      <c r="G12" s="18">
        <f t="shared" si="1"/>
        <v>100</v>
      </c>
      <c r="H12" s="18">
        <f t="shared" si="2"/>
        <v>100</v>
      </c>
      <c r="I12" s="18">
        <f t="shared" si="3"/>
        <v>100</v>
      </c>
      <c r="J12" s="18">
        <f t="shared" si="4"/>
        <v>100</v>
      </c>
      <c r="K12" s="19">
        <f t="shared" si="7"/>
        <v>0</v>
      </c>
      <c r="L12" s="19">
        <f t="shared" si="5"/>
        <v>0</v>
      </c>
      <c r="M12" s="20">
        <f t="shared" si="6"/>
        <v>0</v>
      </c>
      <c r="N12" s="25" t="s">
        <v>22</v>
      </c>
      <c r="O12" s="70">
        <f>Input!J47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IF(Input!J12="","No data",Input!J12)</f>
        <v>No data</v>
      </c>
      <c r="D13" s="80" t="str">
        <f t="shared" si="8"/>
        <v>N/A</v>
      </c>
      <c r="E13" s="42"/>
      <c r="F13" s="18">
        <f t="shared" si="0"/>
        <v>100</v>
      </c>
      <c r="G13" s="18">
        <f t="shared" si="1"/>
        <v>100</v>
      </c>
      <c r="H13" s="18">
        <f t="shared" si="2"/>
        <v>100</v>
      </c>
      <c r="I13" s="18">
        <f t="shared" si="3"/>
        <v>100</v>
      </c>
      <c r="J13" s="18">
        <f t="shared" si="4"/>
        <v>100</v>
      </c>
      <c r="K13" s="19">
        <f t="shared" si="7"/>
        <v>0</v>
      </c>
      <c r="L13" s="19">
        <f t="shared" si="5"/>
        <v>0</v>
      </c>
      <c r="M13" s="20">
        <f t="shared" si="6"/>
        <v>0</v>
      </c>
      <c r="N13" s="25" t="s">
        <v>23</v>
      </c>
      <c r="O13" s="70">
        <f>Input!J49</f>
        <v>100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IF(Input!J13="","No data",Input!J13)</f>
        <v>No data</v>
      </c>
      <c r="D14" s="80" t="str">
        <f t="shared" si="8"/>
        <v>N/A</v>
      </c>
      <c r="E14" s="42"/>
      <c r="F14" s="18">
        <f t="shared" si="0"/>
        <v>100</v>
      </c>
      <c r="G14" s="18">
        <f t="shared" si="1"/>
        <v>100</v>
      </c>
      <c r="H14" s="18">
        <f t="shared" si="2"/>
        <v>100</v>
      </c>
      <c r="I14" s="18">
        <f t="shared" si="3"/>
        <v>100</v>
      </c>
      <c r="J14" s="18">
        <f t="shared" si="4"/>
        <v>100</v>
      </c>
      <c r="K14" s="19">
        <f t="shared" si="7"/>
        <v>0</v>
      </c>
      <c r="L14" s="19">
        <f t="shared" si="5"/>
        <v>0</v>
      </c>
      <c r="M14" s="20">
        <f t="shared" si="6"/>
        <v>0</v>
      </c>
      <c r="N14" s="47" t="s">
        <v>24</v>
      </c>
      <c r="O14" s="31">
        <f>IF(O8-2.66*O27&lt;0,0,O8-2.66*O27)</f>
        <v>100</v>
      </c>
    </row>
    <row r="15" spans="1:13" ht="12.75" customHeight="1">
      <c r="A15" s="53">
        <f>IF(Report!B15="","",Report!B15)</f>
      </c>
      <c r="B15" s="40">
        <v>9</v>
      </c>
      <c r="C15" s="55" t="str">
        <f>IF(Input!J14="","No data",Input!J14)</f>
        <v>No data</v>
      </c>
      <c r="D15" s="80" t="str">
        <f t="shared" si="8"/>
        <v>N/A</v>
      </c>
      <c r="E15" s="42"/>
      <c r="F15" s="18">
        <f t="shared" si="0"/>
        <v>100</v>
      </c>
      <c r="G15" s="18">
        <f t="shared" si="1"/>
        <v>100</v>
      </c>
      <c r="H15" s="18">
        <f t="shared" si="2"/>
        <v>100</v>
      </c>
      <c r="I15" s="18">
        <f t="shared" si="3"/>
        <v>100</v>
      </c>
      <c r="J15" s="18">
        <f t="shared" si="4"/>
        <v>100</v>
      </c>
      <c r="K15" s="19">
        <f t="shared" si="7"/>
        <v>0</v>
      </c>
      <c r="L15" s="19">
        <f t="shared" si="5"/>
        <v>0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IF(Input!J15="","No data",Input!J15)</f>
        <v>No data</v>
      </c>
      <c r="D16" s="80" t="str">
        <f t="shared" si="8"/>
        <v>N/A</v>
      </c>
      <c r="E16" s="42"/>
      <c r="F16" s="18">
        <f t="shared" si="0"/>
        <v>100</v>
      </c>
      <c r="G16" s="18">
        <f t="shared" si="1"/>
        <v>100</v>
      </c>
      <c r="H16" s="18">
        <f t="shared" si="2"/>
        <v>100</v>
      </c>
      <c r="I16" s="18">
        <f t="shared" si="3"/>
        <v>100</v>
      </c>
      <c r="J16" s="18">
        <f t="shared" si="4"/>
        <v>100</v>
      </c>
      <c r="K16" s="19">
        <f t="shared" si="7"/>
        <v>0</v>
      </c>
      <c r="L16" s="19">
        <f t="shared" si="5"/>
        <v>0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IF(Input!J16="","No data",Input!J16)</f>
        <v>No data</v>
      </c>
      <c r="D17" s="80" t="str">
        <f t="shared" si="8"/>
        <v>N/A</v>
      </c>
      <c r="E17" s="42"/>
      <c r="F17" s="18">
        <f t="shared" si="0"/>
        <v>100</v>
      </c>
      <c r="G17" s="18">
        <f t="shared" si="1"/>
        <v>100</v>
      </c>
      <c r="H17" s="18">
        <f t="shared" si="2"/>
        <v>100</v>
      </c>
      <c r="I17" s="18">
        <f t="shared" si="3"/>
        <v>100</v>
      </c>
      <c r="J17" s="18">
        <f t="shared" si="4"/>
        <v>100</v>
      </c>
      <c r="K17" s="19">
        <f t="shared" si="7"/>
        <v>0</v>
      </c>
      <c r="L17" s="19">
        <f t="shared" si="5"/>
        <v>0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IF(Input!J17="","No data",Input!J17)</f>
        <v>No data</v>
      </c>
      <c r="D18" s="80" t="str">
        <f t="shared" si="8"/>
        <v>N/A</v>
      </c>
      <c r="E18" s="42"/>
      <c r="F18" s="18">
        <f t="shared" si="0"/>
        <v>100</v>
      </c>
      <c r="G18" s="18">
        <f t="shared" si="1"/>
        <v>100</v>
      </c>
      <c r="H18" s="18">
        <f t="shared" si="2"/>
        <v>100</v>
      </c>
      <c r="I18" s="18">
        <f t="shared" si="3"/>
        <v>100</v>
      </c>
      <c r="J18" s="18">
        <f t="shared" si="4"/>
        <v>100</v>
      </c>
      <c r="K18" s="19">
        <f t="shared" si="7"/>
        <v>0</v>
      </c>
      <c r="L18" s="19">
        <f t="shared" si="5"/>
        <v>0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IF(Input!J18="","No data",Input!J18)</f>
        <v>No data</v>
      </c>
      <c r="D19" s="80" t="str">
        <f t="shared" si="8"/>
        <v>N/A</v>
      </c>
      <c r="E19" s="42"/>
      <c r="F19" s="18">
        <f t="shared" si="0"/>
        <v>100</v>
      </c>
      <c r="G19" s="18">
        <f t="shared" si="1"/>
        <v>100</v>
      </c>
      <c r="H19" s="18">
        <f t="shared" si="2"/>
        <v>100</v>
      </c>
      <c r="I19" s="18">
        <f t="shared" si="3"/>
        <v>100</v>
      </c>
      <c r="J19" s="18">
        <f t="shared" si="4"/>
        <v>100</v>
      </c>
      <c r="K19" s="19">
        <f t="shared" si="7"/>
        <v>0</v>
      </c>
      <c r="L19" s="19">
        <f t="shared" si="5"/>
        <v>0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IF(Input!J19="","No data",Input!J19)</f>
        <v>No data</v>
      </c>
      <c r="D20" s="80" t="str">
        <f t="shared" si="8"/>
        <v>N/A</v>
      </c>
      <c r="E20" s="42"/>
      <c r="F20" s="18">
        <f t="shared" si="0"/>
        <v>100</v>
      </c>
      <c r="G20" s="18">
        <f t="shared" si="1"/>
        <v>100</v>
      </c>
      <c r="H20" s="18">
        <f t="shared" si="2"/>
        <v>100</v>
      </c>
      <c r="I20" s="18">
        <f t="shared" si="3"/>
        <v>100</v>
      </c>
      <c r="J20" s="18">
        <f t="shared" si="4"/>
        <v>100</v>
      </c>
      <c r="K20" s="19">
        <f t="shared" si="7"/>
        <v>0</v>
      </c>
      <c r="L20" s="19">
        <f t="shared" si="5"/>
        <v>0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IF(Input!J20="","No data",Input!J20)</f>
        <v>No data</v>
      </c>
      <c r="D21" s="80" t="str">
        <f t="shared" si="8"/>
        <v>N/A</v>
      </c>
      <c r="E21" s="42"/>
      <c r="F21" s="18">
        <f t="shared" si="0"/>
        <v>100</v>
      </c>
      <c r="G21" s="18">
        <f t="shared" si="1"/>
        <v>100</v>
      </c>
      <c r="H21" s="18">
        <f t="shared" si="2"/>
        <v>100</v>
      </c>
      <c r="I21" s="18">
        <f t="shared" si="3"/>
        <v>100</v>
      </c>
      <c r="J21" s="18">
        <f t="shared" si="4"/>
        <v>100</v>
      </c>
      <c r="K21" s="19">
        <f t="shared" si="7"/>
        <v>0</v>
      </c>
      <c r="L21" s="19">
        <f t="shared" si="5"/>
        <v>0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IF(Input!J21="","No data",Input!J21)</f>
        <v>No data</v>
      </c>
      <c r="D22" s="80" t="str">
        <f t="shared" si="8"/>
        <v>N/A</v>
      </c>
      <c r="E22" s="42"/>
      <c r="F22" s="18">
        <f t="shared" si="0"/>
        <v>100</v>
      </c>
      <c r="G22" s="18">
        <f t="shared" si="1"/>
        <v>100</v>
      </c>
      <c r="H22" s="18">
        <f t="shared" si="2"/>
        <v>100</v>
      </c>
      <c r="I22" s="18">
        <f t="shared" si="3"/>
        <v>100</v>
      </c>
      <c r="J22" s="18">
        <f t="shared" si="4"/>
        <v>100</v>
      </c>
      <c r="K22" s="19">
        <f t="shared" si="7"/>
        <v>0</v>
      </c>
      <c r="L22" s="19">
        <f t="shared" si="5"/>
        <v>0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IF(Input!J22="","No data",Input!J22)</f>
        <v>No data</v>
      </c>
      <c r="D23" s="80" t="str">
        <f t="shared" si="8"/>
        <v>N/A</v>
      </c>
      <c r="E23" s="42"/>
      <c r="F23" s="18">
        <f t="shared" si="0"/>
        <v>100</v>
      </c>
      <c r="G23" s="18">
        <f t="shared" si="1"/>
        <v>100</v>
      </c>
      <c r="H23" s="18">
        <f t="shared" si="2"/>
        <v>100</v>
      </c>
      <c r="I23" s="18">
        <f t="shared" si="3"/>
        <v>100</v>
      </c>
      <c r="J23" s="18">
        <f t="shared" si="4"/>
        <v>100</v>
      </c>
      <c r="K23" s="19">
        <f t="shared" si="7"/>
        <v>0</v>
      </c>
      <c r="L23" s="19">
        <f t="shared" si="5"/>
        <v>0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IF(Input!J23="","No data",Input!J23)</f>
        <v>No data</v>
      </c>
      <c r="D24" s="80" t="str">
        <f t="shared" si="8"/>
        <v>N/A</v>
      </c>
      <c r="E24" s="43"/>
      <c r="F24" s="18">
        <f t="shared" si="0"/>
        <v>100</v>
      </c>
      <c r="G24" s="18">
        <f t="shared" si="1"/>
        <v>100</v>
      </c>
      <c r="H24" s="18">
        <f t="shared" si="2"/>
        <v>100</v>
      </c>
      <c r="I24" s="18">
        <f t="shared" si="3"/>
        <v>100</v>
      </c>
      <c r="J24" s="18">
        <f t="shared" si="4"/>
        <v>100</v>
      </c>
      <c r="K24" s="19">
        <f t="shared" si="7"/>
        <v>0</v>
      </c>
      <c r="L24" s="19">
        <f t="shared" si="5"/>
        <v>0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IF(Input!J24="","No data",Input!J24)</f>
        <v>No data</v>
      </c>
      <c r="D25" s="80" t="str">
        <f t="shared" si="8"/>
        <v>N/A</v>
      </c>
      <c r="E25" s="43"/>
      <c r="F25" s="18">
        <f t="shared" si="0"/>
        <v>100</v>
      </c>
      <c r="G25" s="18">
        <f t="shared" si="1"/>
        <v>100</v>
      </c>
      <c r="H25" s="18">
        <f t="shared" si="2"/>
        <v>100</v>
      </c>
      <c r="I25" s="18">
        <f t="shared" si="3"/>
        <v>100</v>
      </c>
      <c r="J25" s="18">
        <f t="shared" si="4"/>
        <v>100</v>
      </c>
      <c r="K25" s="19">
        <f t="shared" si="7"/>
        <v>0</v>
      </c>
      <c r="L25" s="19">
        <f t="shared" si="5"/>
        <v>0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IF(Input!J25="","No data",Input!J25)</f>
        <v>No data</v>
      </c>
      <c r="D26" s="80" t="str">
        <f t="shared" si="8"/>
        <v>N/A</v>
      </c>
      <c r="E26" s="43"/>
      <c r="F26" s="18">
        <f t="shared" si="0"/>
        <v>100</v>
      </c>
      <c r="G26" s="18">
        <f t="shared" si="1"/>
        <v>100</v>
      </c>
      <c r="H26" s="18">
        <f t="shared" si="2"/>
        <v>100</v>
      </c>
      <c r="I26" s="18">
        <f t="shared" si="3"/>
        <v>100</v>
      </c>
      <c r="J26" s="18">
        <f t="shared" si="4"/>
        <v>100</v>
      </c>
      <c r="K26" s="19">
        <f t="shared" si="7"/>
        <v>0</v>
      </c>
      <c r="L26" s="19">
        <f t="shared" si="5"/>
        <v>0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IF(Input!J26="","No data",Input!J26)</f>
        <v>No data</v>
      </c>
      <c r="D27" s="80" t="str">
        <f t="shared" si="8"/>
        <v>N/A</v>
      </c>
      <c r="E27" s="43"/>
      <c r="F27" s="18">
        <f t="shared" si="0"/>
        <v>100</v>
      </c>
      <c r="G27" s="18">
        <f t="shared" si="1"/>
        <v>100</v>
      </c>
      <c r="H27" s="18">
        <f t="shared" si="2"/>
        <v>100</v>
      </c>
      <c r="I27" s="18">
        <f t="shared" si="3"/>
        <v>100</v>
      </c>
      <c r="J27" s="18">
        <f t="shared" si="4"/>
        <v>100</v>
      </c>
      <c r="K27" s="19">
        <f t="shared" si="7"/>
        <v>0</v>
      </c>
      <c r="L27" s="19">
        <f t="shared" si="5"/>
        <v>0</v>
      </c>
      <c r="M27" s="20">
        <f t="shared" si="6"/>
        <v>0</v>
      </c>
      <c r="N27" s="22" t="s">
        <v>72</v>
      </c>
      <c r="O27" s="29">
        <f>AVERAGE(D8:D46)</f>
        <v>0</v>
      </c>
    </row>
    <row r="28" spans="1:15" ht="12.75" customHeight="1">
      <c r="A28" s="53">
        <f>IF(Report!B28="","",Report!B28)</f>
      </c>
      <c r="B28" s="44">
        <v>22</v>
      </c>
      <c r="C28" s="55" t="str">
        <f>IF(Input!J27="","No data",Input!J27)</f>
        <v>No data</v>
      </c>
      <c r="D28" s="80" t="str">
        <f t="shared" si="8"/>
        <v>N/A</v>
      </c>
      <c r="E28" s="43"/>
      <c r="F28" s="18">
        <f t="shared" si="0"/>
        <v>100</v>
      </c>
      <c r="G28" s="18">
        <f t="shared" si="1"/>
        <v>100</v>
      </c>
      <c r="H28" s="18">
        <f t="shared" si="2"/>
        <v>100</v>
      </c>
      <c r="I28" s="18">
        <f t="shared" si="3"/>
        <v>100</v>
      </c>
      <c r="J28" s="18">
        <f t="shared" si="4"/>
        <v>100</v>
      </c>
      <c r="K28" s="19">
        <f t="shared" si="7"/>
        <v>0</v>
      </c>
      <c r="L28" s="19">
        <f t="shared" si="5"/>
        <v>0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IF(Input!J28="","No data",Input!J28)</f>
        <v>No data</v>
      </c>
      <c r="D29" s="80" t="str">
        <f t="shared" si="8"/>
        <v>N/A</v>
      </c>
      <c r="E29" s="43"/>
      <c r="F29" s="18">
        <f t="shared" si="0"/>
        <v>100</v>
      </c>
      <c r="G29" s="18">
        <f t="shared" si="1"/>
        <v>100</v>
      </c>
      <c r="H29" s="18">
        <f t="shared" si="2"/>
        <v>100</v>
      </c>
      <c r="I29" s="18">
        <f t="shared" si="3"/>
        <v>100</v>
      </c>
      <c r="J29" s="18">
        <f t="shared" si="4"/>
        <v>100</v>
      </c>
      <c r="K29" s="19">
        <f t="shared" si="7"/>
        <v>0</v>
      </c>
      <c r="L29" s="19">
        <f t="shared" si="5"/>
        <v>0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IF(Input!J29="","No data",Input!J29)</f>
        <v>No data</v>
      </c>
      <c r="D30" s="80" t="str">
        <f t="shared" si="8"/>
        <v>N/A</v>
      </c>
      <c r="E30" s="43"/>
      <c r="F30" s="18">
        <f t="shared" si="0"/>
        <v>100</v>
      </c>
      <c r="G30" s="18">
        <f t="shared" si="1"/>
        <v>100</v>
      </c>
      <c r="H30" s="18">
        <f t="shared" si="2"/>
        <v>100</v>
      </c>
      <c r="I30" s="18">
        <f t="shared" si="3"/>
        <v>100</v>
      </c>
      <c r="J30" s="18">
        <f t="shared" si="4"/>
        <v>100</v>
      </c>
      <c r="K30" s="19">
        <f t="shared" si="7"/>
        <v>0</v>
      </c>
      <c r="L30" s="19">
        <f t="shared" si="5"/>
        <v>0</v>
      </c>
      <c r="M30" s="20">
        <f t="shared" si="6"/>
        <v>0</v>
      </c>
      <c r="N30" s="25" t="s">
        <v>21</v>
      </c>
      <c r="O30" s="30">
        <f>3.27*O27</f>
        <v>0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IF(Input!J30="","No data",Input!J30)</f>
        <v>No data</v>
      </c>
      <c r="D31" s="80" t="str">
        <f t="shared" si="8"/>
        <v>N/A</v>
      </c>
      <c r="E31" s="41"/>
      <c r="F31" s="18">
        <f t="shared" si="0"/>
        <v>100</v>
      </c>
      <c r="G31" s="18">
        <f t="shared" si="1"/>
        <v>100</v>
      </c>
      <c r="H31" s="18">
        <f t="shared" si="2"/>
        <v>100</v>
      </c>
      <c r="I31" s="18">
        <f t="shared" si="3"/>
        <v>100</v>
      </c>
      <c r="J31" s="18">
        <f t="shared" si="4"/>
        <v>100</v>
      </c>
      <c r="K31" s="19">
        <f t="shared" si="7"/>
        <v>0</v>
      </c>
      <c r="L31" s="19">
        <f t="shared" si="5"/>
        <v>0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IF(Input!J31="","No data",Input!J31)</f>
        <v>No data</v>
      </c>
      <c r="D32" s="80" t="str">
        <f t="shared" si="8"/>
        <v>N/A</v>
      </c>
      <c r="E32" s="41"/>
      <c r="F32" s="18">
        <f t="shared" si="0"/>
        <v>100</v>
      </c>
      <c r="G32" s="18">
        <f t="shared" si="1"/>
        <v>100</v>
      </c>
      <c r="H32" s="18">
        <f t="shared" si="2"/>
        <v>100</v>
      </c>
      <c r="I32" s="18">
        <f t="shared" si="3"/>
        <v>100</v>
      </c>
      <c r="J32" s="18">
        <f t="shared" si="4"/>
        <v>100</v>
      </c>
      <c r="K32" s="19">
        <f t="shared" si="7"/>
        <v>0</v>
      </c>
      <c r="L32" s="19">
        <f t="shared" si="5"/>
        <v>0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IF(Input!J32="","No data",Input!J32)</f>
        <v>No data</v>
      </c>
      <c r="D33" s="80" t="str">
        <f t="shared" si="8"/>
        <v>N/A</v>
      </c>
      <c r="E33" s="41"/>
      <c r="F33" s="18">
        <f t="shared" si="0"/>
        <v>100</v>
      </c>
      <c r="G33" s="18">
        <f t="shared" si="1"/>
        <v>100</v>
      </c>
      <c r="H33" s="18">
        <f t="shared" si="2"/>
        <v>100</v>
      </c>
      <c r="I33" s="18">
        <f t="shared" si="3"/>
        <v>100</v>
      </c>
      <c r="J33" s="18">
        <f t="shared" si="4"/>
        <v>100</v>
      </c>
      <c r="K33" s="19">
        <f t="shared" si="7"/>
        <v>0</v>
      </c>
      <c r="L33" s="19">
        <f t="shared" si="5"/>
        <v>0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IF(Input!J33="","No data",Input!J33)</f>
        <v>No data</v>
      </c>
      <c r="D34" s="80" t="str">
        <f t="shared" si="8"/>
        <v>N/A</v>
      </c>
      <c r="E34" s="41"/>
      <c r="F34" s="18">
        <f t="shared" si="0"/>
        <v>100</v>
      </c>
      <c r="G34" s="18">
        <f t="shared" si="1"/>
        <v>100</v>
      </c>
      <c r="H34" s="18">
        <f t="shared" si="2"/>
        <v>100</v>
      </c>
      <c r="I34" s="18">
        <f t="shared" si="3"/>
        <v>100</v>
      </c>
      <c r="J34" s="18">
        <f t="shared" si="4"/>
        <v>100</v>
      </c>
      <c r="K34" s="19">
        <f t="shared" si="7"/>
        <v>0</v>
      </c>
      <c r="L34" s="19">
        <f t="shared" si="5"/>
        <v>0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IF(Input!J34="","No data",Input!J34)</f>
        <v>No data</v>
      </c>
      <c r="D35" s="80" t="str">
        <f t="shared" si="8"/>
        <v>N/A</v>
      </c>
      <c r="E35" s="41"/>
      <c r="F35" s="18">
        <f t="shared" si="0"/>
        <v>100</v>
      </c>
      <c r="G35" s="18">
        <f t="shared" si="1"/>
        <v>100</v>
      </c>
      <c r="H35" s="18">
        <f t="shared" si="2"/>
        <v>100</v>
      </c>
      <c r="I35" s="18">
        <f t="shared" si="3"/>
        <v>100</v>
      </c>
      <c r="J35" s="18">
        <f t="shared" si="4"/>
        <v>100</v>
      </c>
      <c r="K35" s="19">
        <f t="shared" si="7"/>
        <v>0</v>
      </c>
      <c r="L35" s="19">
        <f t="shared" si="5"/>
        <v>0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IF(Input!J35="","No data",Input!J35)</f>
        <v>No data</v>
      </c>
      <c r="D36" s="80" t="str">
        <f t="shared" si="8"/>
        <v>N/A</v>
      </c>
      <c r="E36" s="45"/>
      <c r="F36" s="18">
        <f t="shared" si="0"/>
        <v>100</v>
      </c>
      <c r="G36" s="18">
        <f t="shared" si="1"/>
        <v>100</v>
      </c>
      <c r="H36" s="18">
        <f t="shared" si="2"/>
        <v>100</v>
      </c>
      <c r="I36" s="18">
        <f t="shared" si="3"/>
        <v>100</v>
      </c>
      <c r="J36" s="18">
        <f t="shared" si="4"/>
        <v>100</v>
      </c>
      <c r="K36" s="19">
        <f t="shared" si="7"/>
        <v>0</v>
      </c>
      <c r="L36" s="19">
        <f t="shared" si="5"/>
        <v>0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IF(Input!J36="","No data",Input!J36)</f>
        <v>No data</v>
      </c>
      <c r="D37" s="80" t="str">
        <f t="shared" si="8"/>
        <v>N/A</v>
      </c>
      <c r="E37" s="45"/>
      <c r="F37" s="18">
        <f t="shared" si="0"/>
        <v>100</v>
      </c>
      <c r="G37" s="18">
        <f t="shared" si="1"/>
        <v>100</v>
      </c>
      <c r="H37" s="18">
        <f t="shared" si="2"/>
        <v>100</v>
      </c>
      <c r="I37" s="18">
        <f t="shared" si="3"/>
        <v>100</v>
      </c>
      <c r="J37" s="18">
        <f t="shared" si="4"/>
        <v>100</v>
      </c>
      <c r="K37" s="19">
        <f t="shared" si="7"/>
        <v>0</v>
      </c>
      <c r="L37" s="19">
        <f t="shared" si="5"/>
        <v>0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IF(Input!J37="","No data",Input!J37)</f>
        <v>No data</v>
      </c>
      <c r="D38" s="80" t="str">
        <f t="shared" si="8"/>
        <v>N/A</v>
      </c>
      <c r="E38" s="45"/>
      <c r="F38" s="18">
        <f t="shared" si="0"/>
        <v>100</v>
      </c>
      <c r="G38" s="18">
        <f t="shared" si="1"/>
        <v>100</v>
      </c>
      <c r="H38" s="18">
        <f t="shared" si="2"/>
        <v>100</v>
      </c>
      <c r="I38" s="18">
        <f t="shared" si="3"/>
        <v>100</v>
      </c>
      <c r="J38" s="18">
        <f t="shared" si="4"/>
        <v>100</v>
      </c>
      <c r="K38" s="19">
        <f t="shared" si="7"/>
        <v>0</v>
      </c>
      <c r="L38" s="19">
        <f t="shared" si="5"/>
        <v>0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IF(Input!J38="","No data",Input!J38)</f>
        <v>No data</v>
      </c>
      <c r="D39" s="80" t="str">
        <f t="shared" si="8"/>
        <v>N/A</v>
      </c>
      <c r="E39" s="45"/>
      <c r="F39" s="18">
        <f t="shared" si="0"/>
        <v>100</v>
      </c>
      <c r="G39" s="18">
        <f t="shared" si="1"/>
        <v>100</v>
      </c>
      <c r="H39" s="18">
        <f t="shared" si="2"/>
        <v>100</v>
      </c>
      <c r="I39" s="18">
        <f t="shared" si="3"/>
        <v>100</v>
      </c>
      <c r="J39" s="18">
        <f t="shared" si="4"/>
        <v>100</v>
      </c>
      <c r="K39" s="19">
        <f t="shared" si="7"/>
        <v>0</v>
      </c>
      <c r="L39" s="19">
        <f t="shared" si="5"/>
        <v>0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IF(Input!J39="","No data",Input!J39)</f>
        <v>No data</v>
      </c>
      <c r="D40" s="80" t="str">
        <f t="shared" si="8"/>
        <v>N/A</v>
      </c>
      <c r="E40" s="45"/>
      <c r="F40" s="18">
        <f t="shared" si="0"/>
        <v>100</v>
      </c>
      <c r="G40" s="18">
        <f t="shared" si="1"/>
        <v>100</v>
      </c>
      <c r="H40" s="18">
        <f t="shared" si="2"/>
        <v>100</v>
      </c>
      <c r="I40" s="18">
        <f t="shared" si="3"/>
        <v>100</v>
      </c>
      <c r="J40" s="18">
        <f t="shared" si="4"/>
        <v>100</v>
      </c>
      <c r="K40" s="19">
        <f t="shared" si="7"/>
        <v>0</v>
      </c>
      <c r="L40" s="19">
        <f t="shared" si="5"/>
        <v>0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IF(Input!J40="","No data",Input!J40)</f>
        <v>No data</v>
      </c>
      <c r="D41" s="80" t="str">
        <f t="shared" si="8"/>
        <v>N/A</v>
      </c>
      <c r="E41" s="45"/>
      <c r="F41" s="18">
        <f t="shared" si="0"/>
        <v>100</v>
      </c>
      <c r="G41" s="18">
        <f t="shared" si="1"/>
        <v>100</v>
      </c>
      <c r="H41" s="18">
        <f t="shared" si="2"/>
        <v>100</v>
      </c>
      <c r="I41" s="18">
        <f t="shared" si="3"/>
        <v>100</v>
      </c>
      <c r="J41" s="18">
        <f t="shared" si="4"/>
        <v>100</v>
      </c>
      <c r="K41" s="19">
        <f t="shared" si="7"/>
        <v>0</v>
      </c>
      <c r="L41" s="19">
        <f t="shared" si="5"/>
        <v>0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IF(Input!J41="","No data",Input!J41)</f>
        <v>No data</v>
      </c>
      <c r="D42" s="80" t="str">
        <f t="shared" si="8"/>
        <v>N/A</v>
      </c>
      <c r="E42" s="45"/>
      <c r="F42" s="18">
        <f t="shared" si="0"/>
        <v>100</v>
      </c>
      <c r="G42" s="18">
        <f t="shared" si="1"/>
        <v>100</v>
      </c>
      <c r="H42" s="18">
        <f t="shared" si="2"/>
        <v>100</v>
      </c>
      <c r="I42" s="18">
        <f t="shared" si="3"/>
        <v>100</v>
      </c>
      <c r="J42" s="18">
        <f t="shared" si="4"/>
        <v>100</v>
      </c>
      <c r="K42" s="19">
        <f t="shared" si="7"/>
        <v>0</v>
      </c>
      <c r="L42" s="19">
        <f t="shared" si="5"/>
        <v>0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IF(Input!J42="","No data",Input!J42)</f>
        <v>No data</v>
      </c>
      <c r="D43" s="80" t="str">
        <f t="shared" si="8"/>
        <v>N/A</v>
      </c>
      <c r="E43" s="45"/>
      <c r="F43" s="18">
        <f t="shared" si="0"/>
        <v>100</v>
      </c>
      <c r="G43" s="18">
        <f t="shared" si="1"/>
        <v>100</v>
      </c>
      <c r="H43" s="18">
        <f t="shared" si="2"/>
        <v>100</v>
      </c>
      <c r="I43" s="18">
        <f t="shared" si="3"/>
        <v>100</v>
      </c>
      <c r="J43" s="18">
        <f t="shared" si="4"/>
        <v>100</v>
      </c>
      <c r="K43" s="19">
        <f t="shared" si="7"/>
        <v>0</v>
      </c>
      <c r="L43" s="19">
        <f t="shared" si="5"/>
        <v>0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IF(Input!J43="","No data",Input!J43)</f>
        <v>No data</v>
      </c>
      <c r="D44" s="80" t="str">
        <f t="shared" si="8"/>
        <v>N/A</v>
      </c>
      <c r="E44" s="45"/>
      <c r="F44" s="18">
        <f t="shared" si="0"/>
        <v>100</v>
      </c>
      <c r="G44" s="18">
        <f t="shared" si="1"/>
        <v>100</v>
      </c>
      <c r="H44" s="18">
        <f t="shared" si="2"/>
        <v>100</v>
      </c>
      <c r="I44" s="18">
        <f t="shared" si="3"/>
        <v>100</v>
      </c>
      <c r="J44" s="18">
        <f t="shared" si="4"/>
        <v>100</v>
      </c>
      <c r="K44" s="19">
        <f t="shared" si="7"/>
        <v>0</v>
      </c>
      <c r="L44" s="19">
        <f t="shared" si="5"/>
        <v>0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IF(Input!J44="","No data",Input!J44)</f>
        <v>No data</v>
      </c>
      <c r="D45" s="80" t="str">
        <f t="shared" si="8"/>
        <v>N/A</v>
      </c>
      <c r="E45" s="45"/>
      <c r="F45" s="18">
        <f t="shared" si="0"/>
        <v>100</v>
      </c>
      <c r="G45" s="18">
        <f t="shared" si="1"/>
        <v>100</v>
      </c>
      <c r="H45" s="18">
        <f t="shared" si="2"/>
        <v>100</v>
      </c>
      <c r="I45" s="18">
        <f t="shared" si="3"/>
        <v>100</v>
      </c>
      <c r="J45" s="18">
        <f t="shared" si="4"/>
        <v>100</v>
      </c>
      <c r="K45" s="19">
        <f t="shared" si="7"/>
        <v>0</v>
      </c>
      <c r="L45" s="19">
        <f t="shared" si="5"/>
        <v>0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IF(Input!J45="","No data",Input!J45)</f>
        <v>No data</v>
      </c>
      <c r="D46" s="80" t="str">
        <f t="shared" si="8"/>
        <v>N/A</v>
      </c>
      <c r="E46" s="45"/>
      <c r="F46" s="18">
        <f t="shared" si="0"/>
        <v>100</v>
      </c>
      <c r="G46" s="18">
        <f t="shared" si="1"/>
        <v>100</v>
      </c>
      <c r="H46" s="18">
        <f t="shared" si="2"/>
        <v>100</v>
      </c>
      <c r="I46" s="18">
        <f t="shared" si="3"/>
        <v>100</v>
      </c>
      <c r="J46" s="18">
        <f t="shared" si="4"/>
        <v>100</v>
      </c>
      <c r="K46" s="19">
        <f t="shared" si="7"/>
        <v>0</v>
      </c>
      <c r="L46" s="19">
        <f t="shared" si="5"/>
        <v>0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8"/>
  <sheetViews>
    <sheetView tabSelected="1" zoomScale="92" zoomScaleNormal="92" zoomScalePageLayoutView="0" workbookViewId="0" topLeftCell="A1">
      <selection activeCell="D15" sqref="D15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50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8" t="s">
        <v>63</v>
      </c>
    </row>
    <row r="3" spans="1:14" s="14" customFormat="1" ht="12.75" customHeight="1">
      <c r="A3" s="120" t="s">
        <v>0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IF(Input!K6="","No data",Input!K6)</f>
        <v>3.16</v>
      </c>
      <c r="D7" s="78"/>
      <c r="E7" s="41"/>
      <c r="F7" s="18">
        <f aca="true" t="shared" si="0" ref="F7:F46">$O$11</f>
        <v>3.533899999999999</v>
      </c>
      <c r="G7" s="18">
        <f aca="true" t="shared" si="1" ref="G7:G46">$O$12</f>
        <v>3.48</v>
      </c>
      <c r="H7" s="18">
        <f aca="true" t="shared" si="2" ref="H7:H46">$O$8</f>
        <v>3.2279999999999993</v>
      </c>
      <c r="I7" s="18">
        <f aca="true" t="shared" si="3" ref="I7:I46">$O$13</f>
        <v>3.08</v>
      </c>
      <c r="J7" s="18">
        <f aca="true" t="shared" si="4" ref="J7:J46">$O$14</f>
        <v>2.9220999999999995</v>
      </c>
      <c r="K7" s="19">
        <f>O$27</f>
        <v>0.11499999999999988</v>
      </c>
      <c r="L7" s="19">
        <f aca="true" t="shared" si="5" ref="L7:L46">$O$30</f>
        <v>0.3760499999999996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IF(Input!K7="","No data",Input!K7)</f>
        <v>3.27</v>
      </c>
      <c r="D8" s="77">
        <f>IF(C8="No Data","N/A",IF(C7="","",ABS(C7-C8)))</f>
        <v>0.10999999999999988</v>
      </c>
      <c r="E8" s="42"/>
      <c r="F8" s="18">
        <f t="shared" si="0"/>
        <v>3.533899999999999</v>
      </c>
      <c r="G8" s="18">
        <f t="shared" si="1"/>
        <v>3.48</v>
      </c>
      <c r="H8" s="18">
        <f t="shared" si="2"/>
        <v>3.2279999999999993</v>
      </c>
      <c r="I8" s="18">
        <f t="shared" si="3"/>
        <v>3.08</v>
      </c>
      <c r="J8" s="18">
        <f t="shared" si="4"/>
        <v>2.9220999999999995</v>
      </c>
      <c r="K8" s="19">
        <f aca="true" t="shared" si="7" ref="K8:K46">O$27</f>
        <v>0.11499999999999988</v>
      </c>
      <c r="L8" s="19">
        <f t="shared" si="5"/>
        <v>0.3760499999999996</v>
      </c>
      <c r="M8" s="20">
        <f t="shared" si="6"/>
        <v>0</v>
      </c>
      <c r="N8" s="22" t="s">
        <v>72</v>
      </c>
      <c r="O8" s="74">
        <f>AVERAGE(C7:C46)</f>
        <v>3.2279999999999993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IF(Input!K8="","No data",Input!K8)</f>
        <v>3.38</v>
      </c>
      <c r="D9" s="77">
        <f>IF(C9="No Data","N/A",IF(C8="",IF(C7="","",ABS(C7-C9)),ABS(C8-C9)))</f>
        <v>0.10999999999999988</v>
      </c>
      <c r="E9" s="42"/>
      <c r="F9" s="18">
        <f t="shared" si="0"/>
        <v>3.533899999999999</v>
      </c>
      <c r="G9" s="18">
        <f t="shared" si="1"/>
        <v>3.48</v>
      </c>
      <c r="H9" s="18">
        <f t="shared" si="2"/>
        <v>3.2279999999999993</v>
      </c>
      <c r="I9" s="18">
        <f t="shared" si="3"/>
        <v>3.08</v>
      </c>
      <c r="J9" s="18">
        <f t="shared" si="4"/>
        <v>2.9220999999999995</v>
      </c>
      <c r="K9" s="19">
        <f t="shared" si="7"/>
        <v>0.11499999999999988</v>
      </c>
      <c r="L9" s="19">
        <f t="shared" si="5"/>
        <v>0.3760499999999996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IF(Input!K9="","No data",Input!K9)</f>
        <v>3.19</v>
      </c>
      <c r="D10" s="77">
        <f>IF(C10="No Data","N/A",IF(C9="",IF(C8="",ABS(C7-C10),ABS(C8-C10)),ABS(C9-C10)))</f>
        <v>0.18999999999999995</v>
      </c>
      <c r="E10" s="42"/>
      <c r="F10" s="18">
        <f t="shared" si="0"/>
        <v>3.533899999999999</v>
      </c>
      <c r="G10" s="18">
        <f t="shared" si="1"/>
        <v>3.48</v>
      </c>
      <c r="H10" s="18">
        <f t="shared" si="2"/>
        <v>3.2279999999999993</v>
      </c>
      <c r="I10" s="18">
        <f t="shared" si="3"/>
        <v>3.08</v>
      </c>
      <c r="J10" s="18">
        <f t="shared" si="4"/>
        <v>2.9220999999999995</v>
      </c>
      <c r="K10" s="19">
        <f t="shared" si="7"/>
        <v>0.11499999999999988</v>
      </c>
      <c r="L10" s="19">
        <f t="shared" si="5"/>
        <v>0.3760499999999996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IF(Input!K10="","No data",Input!K10)</f>
        <v>3.14</v>
      </c>
      <c r="D11" s="77">
        <f aca="true" t="shared" si="8" ref="D11:D46">IF(C11="No Data","N/A",IF(C10="",IF(C9="",ABS(C8-C11),ABS(C9-C11)),ABS(C10-C11)))</f>
        <v>0.04999999999999982</v>
      </c>
      <c r="E11" s="42"/>
      <c r="F11" s="18">
        <f t="shared" si="0"/>
        <v>3.533899999999999</v>
      </c>
      <c r="G11" s="18">
        <f t="shared" si="1"/>
        <v>3.48</v>
      </c>
      <c r="H11" s="18">
        <f t="shared" si="2"/>
        <v>3.2279999999999993</v>
      </c>
      <c r="I11" s="18">
        <f t="shared" si="3"/>
        <v>3.08</v>
      </c>
      <c r="J11" s="18">
        <f t="shared" si="4"/>
        <v>2.9220999999999995</v>
      </c>
      <c r="K11" s="19">
        <f t="shared" si="7"/>
        <v>0.11499999999999988</v>
      </c>
      <c r="L11" s="19">
        <f t="shared" si="5"/>
        <v>0.3760499999999996</v>
      </c>
      <c r="M11" s="20">
        <f t="shared" si="6"/>
        <v>0</v>
      </c>
      <c r="N11" s="25" t="s">
        <v>21</v>
      </c>
      <c r="O11" s="73">
        <f>O8+2.66*O27</f>
        <v>3.533899999999999</v>
      </c>
    </row>
    <row r="12" spans="1:15" ht="12.75" customHeight="1">
      <c r="A12" s="53">
        <f>IF(Report!B12="","",Report!B12)</f>
      </c>
      <c r="B12" s="40">
        <v>6</v>
      </c>
      <c r="C12" s="55" t="str">
        <f>IF(Input!K11="","No data",Input!K11)</f>
        <v>No data</v>
      </c>
      <c r="D12" s="77" t="str">
        <f t="shared" si="8"/>
        <v>N/A</v>
      </c>
      <c r="E12" s="42"/>
      <c r="F12" s="18">
        <f t="shared" si="0"/>
        <v>3.533899999999999</v>
      </c>
      <c r="G12" s="18">
        <f t="shared" si="1"/>
        <v>3.48</v>
      </c>
      <c r="H12" s="18">
        <f t="shared" si="2"/>
        <v>3.2279999999999993</v>
      </c>
      <c r="I12" s="18">
        <f t="shared" si="3"/>
        <v>3.08</v>
      </c>
      <c r="J12" s="18">
        <f t="shared" si="4"/>
        <v>2.9220999999999995</v>
      </c>
      <c r="K12" s="19">
        <f t="shared" si="7"/>
        <v>0.11499999999999988</v>
      </c>
      <c r="L12" s="19">
        <f t="shared" si="5"/>
        <v>0.3760499999999996</v>
      </c>
      <c r="M12" s="20">
        <f t="shared" si="6"/>
        <v>0</v>
      </c>
      <c r="N12" s="25" t="s">
        <v>22</v>
      </c>
      <c r="O12" s="73">
        <f>Input!K47</f>
        <v>3.48</v>
      </c>
    </row>
    <row r="13" spans="1:15" ht="12.75" customHeight="1">
      <c r="A13" s="53">
        <f>IF(Report!B13="","",Report!B13)</f>
      </c>
      <c r="B13" s="40">
        <v>7</v>
      </c>
      <c r="C13" s="55" t="str">
        <f>IF(Input!K12="","No data",Input!K12)</f>
        <v>No data</v>
      </c>
      <c r="D13" s="77" t="str">
        <f t="shared" si="8"/>
        <v>N/A</v>
      </c>
      <c r="E13" s="42"/>
      <c r="F13" s="18">
        <f t="shared" si="0"/>
        <v>3.533899999999999</v>
      </c>
      <c r="G13" s="18">
        <f t="shared" si="1"/>
        <v>3.48</v>
      </c>
      <c r="H13" s="18">
        <f t="shared" si="2"/>
        <v>3.2279999999999993</v>
      </c>
      <c r="I13" s="18">
        <f t="shared" si="3"/>
        <v>3.08</v>
      </c>
      <c r="J13" s="18">
        <f t="shared" si="4"/>
        <v>2.9220999999999995</v>
      </c>
      <c r="K13" s="19">
        <f t="shared" si="7"/>
        <v>0.11499999999999988</v>
      </c>
      <c r="L13" s="19">
        <f t="shared" si="5"/>
        <v>0.3760499999999996</v>
      </c>
      <c r="M13" s="20">
        <f t="shared" si="6"/>
        <v>0</v>
      </c>
      <c r="N13" s="25" t="s">
        <v>23</v>
      </c>
      <c r="O13" s="73">
        <f>Input!K49</f>
        <v>3.08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IF(Input!K13="","No data",Input!K13)</f>
        <v>No data</v>
      </c>
      <c r="D14" s="77" t="str">
        <f t="shared" si="8"/>
        <v>N/A</v>
      </c>
      <c r="E14" s="42"/>
      <c r="F14" s="18">
        <f t="shared" si="0"/>
        <v>3.533899999999999</v>
      </c>
      <c r="G14" s="18">
        <f t="shared" si="1"/>
        <v>3.48</v>
      </c>
      <c r="H14" s="18">
        <f t="shared" si="2"/>
        <v>3.2279999999999993</v>
      </c>
      <c r="I14" s="18">
        <f t="shared" si="3"/>
        <v>3.08</v>
      </c>
      <c r="J14" s="18">
        <f t="shared" si="4"/>
        <v>2.9220999999999995</v>
      </c>
      <c r="K14" s="19">
        <f t="shared" si="7"/>
        <v>0.11499999999999988</v>
      </c>
      <c r="L14" s="19">
        <f t="shared" si="5"/>
        <v>0.3760499999999996</v>
      </c>
      <c r="M14" s="20">
        <f t="shared" si="6"/>
        <v>0</v>
      </c>
      <c r="N14" s="47" t="s">
        <v>24</v>
      </c>
      <c r="O14" s="75">
        <f>IF(O8-2.66*O27&lt;0,0,O8-2.66*O27)</f>
        <v>2.9220999999999995</v>
      </c>
    </row>
    <row r="15" spans="1:13" ht="12.75" customHeight="1">
      <c r="A15" s="53">
        <f>IF(Report!B15="","",Report!B15)</f>
      </c>
      <c r="B15" s="40">
        <v>9</v>
      </c>
      <c r="C15" s="55" t="str">
        <f>IF(Input!K14="","No data",Input!K14)</f>
        <v>No data</v>
      </c>
      <c r="D15" s="77" t="str">
        <f t="shared" si="8"/>
        <v>N/A</v>
      </c>
      <c r="E15" s="42"/>
      <c r="F15" s="18">
        <f t="shared" si="0"/>
        <v>3.533899999999999</v>
      </c>
      <c r="G15" s="18">
        <f t="shared" si="1"/>
        <v>3.48</v>
      </c>
      <c r="H15" s="18">
        <f t="shared" si="2"/>
        <v>3.2279999999999993</v>
      </c>
      <c r="I15" s="18">
        <f t="shared" si="3"/>
        <v>3.08</v>
      </c>
      <c r="J15" s="18">
        <f t="shared" si="4"/>
        <v>2.9220999999999995</v>
      </c>
      <c r="K15" s="19">
        <f t="shared" si="7"/>
        <v>0.11499999999999988</v>
      </c>
      <c r="L15" s="19">
        <f t="shared" si="5"/>
        <v>0.3760499999999996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IF(Input!K15="","No data",Input!K15)</f>
        <v>No data</v>
      </c>
      <c r="D16" s="77" t="str">
        <f t="shared" si="8"/>
        <v>N/A</v>
      </c>
      <c r="E16" s="42"/>
      <c r="F16" s="18">
        <f t="shared" si="0"/>
        <v>3.533899999999999</v>
      </c>
      <c r="G16" s="18">
        <f t="shared" si="1"/>
        <v>3.48</v>
      </c>
      <c r="H16" s="18">
        <f t="shared" si="2"/>
        <v>3.2279999999999993</v>
      </c>
      <c r="I16" s="18">
        <f t="shared" si="3"/>
        <v>3.08</v>
      </c>
      <c r="J16" s="18">
        <f t="shared" si="4"/>
        <v>2.9220999999999995</v>
      </c>
      <c r="K16" s="19">
        <f t="shared" si="7"/>
        <v>0.11499999999999988</v>
      </c>
      <c r="L16" s="19">
        <f t="shared" si="5"/>
        <v>0.3760499999999996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IF(Input!K16="","No data",Input!K16)</f>
        <v>No data</v>
      </c>
      <c r="D17" s="77" t="str">
        <f t="shared" si="8"/>
        <v>N/A</v>
      </c>
      <c r="E17" s="42"/>
      <c r="F17" s="18">
        <f t="shared" si="0"/>
        <v>3.533899999999999</v>
      </c>
      <c r="G17" s="18">
        <f t="shared" si="1"/>
        <v>3.48</v>
      </c>
      <c r="H17" s="18">
        <f t="shared" si="2"/>
        <v>3.2279999999999993</v>
      </c>
      <c r="I17" s="18">
        <f t="shared" si="3"/>
        <v>3.08</v>
      </c>
      <c r="J17" s="18">
        <f t="shared" si="4"/>
        <v>2.9220999999999995</v>
      </c>
      <c r="K17" s="19">
        <f t="shared" si="7"/>
        <v>0.11499999999999988</v>
      </c>
      <c r="L17" s="19">
        <f t="shared" si="5"/>
        <v>0.3760499999999996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IF(Input!K17="","No data",Input!K17)</f>
        <v>No data</v>
      </c>
      <c r="D18" s="77" t="str">
        <f t="shared" si="8"/>
        <v>N/A</v>
      </c>
      <c r="E18" s="42"/>
      <c r="F18" s="18">
        <f t="shared" si="0"/>
        <v>3.533899999999999</v>
      </c>
      <c r="G18" s="18">
        <f t="shared" si="1"/>
        <v>3.48</v>
      </c>
      <c r="H18" s="18">
        <f t="shared" si="2"/>
        <v>3.2279999999999993</v>
      </c>
      <c r="I18" s="18">
        <f t="shared" si="3"/>
        <v>3.08</v>
      </c>
      <c r="J18" s="18">
        <f t="shared" si="4"/>
        <v>2.9220999999999995</v>
      </c>
      <c r="K18" s="19">
        <f t="shared" si="7"/>
        <v>0.11499999999999988</v>
      </c>
      <c r="L18" s="19">
        <f t="shared" si="5"/>
        <v>0.3760499999999996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IF(Input!K18="","No data",Input!K18)</f>
        <v>No data</v>
      </c>
      <c r="D19" s="77" t="str">
        <f t="shared" si="8"/>
        <v>N/A</v>
      </c>
      <c r="E19" s="42"/>
      <c r="F19" s="18">
        <f t="shared" si="0"/>
        <v>3.533899999999999</v>
      </c>
      <c r="G19" s="18">
        <f t="shared" si="1"/>
        <v>3.48</v>
      </c>
      <c r="H19" s="18">
        <f t="shared" si="2"/>
        <v>3.2279999999999993</v>
      </c>
      <c r="I19" s="18">
        <f t="shared" si="3"/>
        <v>3.08</v>
      </c>
      <c r="J19" s="18">
        <f t="shared" si="4"/>
        <v>2.9220999999999995</v>
      </c>
      <c r="K19" s="19">
        <f t="shared" si="7"/>
        <v>0.11499999999999988</v>
      </c>
      <c r="L19" s="19">
        <f t="shared" si="5"/>
        <v>0.3760499999999996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IF(Input!K19="","No data",Input!K19)</f>
        <v>No data</v>
      </c>
      <c r="D20" s="77" t="str">
        <f t="shared" si="8"/>
        <v>N/A</v>
      </c>
      <c r="E20" s="42"/>
      <c r="F20" s="18">
        <f t="shared" si="0"/>
        <v>3.533899999999999</v>
      </c>
      <c r="G20" s="18">
        <f t="shared" si="1"/>
        <v>3.48</v>
      </c>
      <c r="H20" s="18">
        <f t="shared" si="2"/>
        <v>3.2279999999999993</v>
      </c>
      <c r="I20" s="18">
        <f t="shared" si="3"/>
        <v>3.08</v>
      </c>
      <c r="J20" s="18">
        <f t="shared" si="4"/>
        <v>2.9220999999999995</v>
      </c>
      <c r="K20" s="19">
        <f t="shared" si="7"/>
        <v>0.11499999999999988</v>
      </c>
      <c r="L20" s="19">
        <f t="shared" si="5"/>
        <v>0.3760499999999996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IF(Input!K20="","No data",Input!K20)</f>
        <v>No data</v>
      </c>
      <c r="D21" s="77" t="str">
        <f t="shared" si="8"/>
        <v>N/A</v>
      </c>
      <c r="E21" s="42"/>
      <c r="F21" s="18">
        <f t="shared" si="0"/>
        <v>3.533899999999999</v>
      </c>
      <c r="G21" s="18">
        <f t="shared" si="1"/>
        <v>3.48</v>
      </c>
      <c r="H21" s="18">
        <f t="shared" si="2"/>
        <v>3.2279999999999993</v>
      </c>
      <c r="I21" s="18">
        <f t="shared" si="3"/>
        <v>3.08</v>
      </c>
      <c r="J21" s="18">
        <f t="shared" si="4"/>
        <v>2.9220999999999995</v>
      </c>
      <c r="K21" s="19">
        <f t="shared" si="7"/>
        <v>0.11499999999999988</v>
      </c>
      <c r="L21" s="19">
        <f t="shared" si="5"/>
        <v>0.3760499999999996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IF(Input!K21="","No data",Input!K21)</f>
        <v>No data</v>
      </c>
      <c r="D22" s="77" t="str">
        <f t="shared" si="8"/>
        <v>N/A</v>
      </c>
      <c r="E22" s="42"/>
      <c r="F22" s="18">
        <f t="shared" si="0"/>
        <v>3.533899999999999</v>
      </c>
      <c r="G22" s="18">
        <f t="shared" si="1"/>
        <v>3.48</v>
      </c>
      <c r="H22" s="18">
        <f t="shared" si="2"/>
        <v>3.2279999999999993</v>
      </c>
      <c r="I22" s="18">
        <f t="shared" si="3"/>
        <v>3.08</v>
      </c>
      <c r="J22" s="18">
        <f t="shared" si="4"/>
        <v>2.9220999999999995</v>
      </c>
      <c r="K22" s="19">
        <f t="shared" si="7"/>
        <v>0.11499999999999988</v>
      </c>
      <c r="L22" s="19">
        <f t="shared" si="5"/>
        <v>0.3760499999999996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IF(Input!K22="","No data",Input!K22)</f>
        <v>No data</v>
      </c>
      <c r="D23" s="77" t="str">
        <f t="shared" si="8"/>
        <v>N/A</v>
      </c>
      <c r="E23" s="42"/>
      <c r="F23" s="18">
        <f t="shared" si="0"/>
        <v>3.533899999999999</v>
      </c>
      <c r="G23" s="18">
        <f t="shared" si="1"/>
        <v>3.48</v>
      </c>
      <c r="H23" s="18">
        <f t="shared" si="2"/>
        <v>3.2279999999999993</v>
      </c>
      <c r="I23" s="18">
        <f t="shared" si="3"/>
        <v>3.08</v>
      </c>
      <c r="J23" s="18">
        <f t="shared" si="4"/>
        <v>2.9220999999999995</v>
      </c>
      <c r="K23" s="19">
        <f t="shared" si="7"/>
        <v>0.11499999999999988</v>
      </c>
      <c r="L23" s="19">
        <f t="shared" si="5"/>
        <v>0.3760499999999996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IF(Input!K23="","No data",Input!K23)</f>
        <v>No data</v>
      </c>
      <c r="D24" s="77" t="str">
        <f t="shared" si="8"/>
        <v>N/A</v>
      </c>
      <c r="E24" s="43"/>
      <c r="F24" s="18">
        <f t="shared" si="0"/>
        <v>3.533899999999999</v>
      </c>
      <c r="G24" s="18">
        <f t="shared" si="1"/>
        <v>3.48</v>
      </c>
      <c r="H24" s="18">
        <f t="shared" si="2"/>
        <v>3.2279999999999993</v>
      </c>
      <c r="I24" s="18">
        <f t="shared" si="3"/>
        <v>3.08</v>
      </c>
      <c r="J24" s="18">
        <f t="shared" si="4"/>
        <v>2.9220999999999995</v>
      </c>
      <c r="K24" s="19">
        <f t="shared" si="7"/>
        <v>0.11499999999999988</v>
      </c>
      <c r="L24" s="19">
        <f t="shared" si="5"/>
        <v>0.3760499999999996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IF(Input!K24="","No data",Input!K24)</f>
        <v>No data</v>
      </c>
      <c r="D25" s="77" t="str">
        <f t="shared" si="8"/>
        <v>N/A</v>
      </c>
      <c r="E25" s="43"/>
      <c r="F25" s="18">
        <f t="shared" si="0"/>
        <v>3.533899999999999</v>
      </c>
      <c r="G25" s="18">
        <f t="shared" si="1"/>
        <v>3.48</v>
      </c>
      <c r="H25" s="18">
        <f t="shared" si="2"/>
        <v>3.2279999999999993</v>
      </c>
      <c r="I25" s="18">
        <f t="shared" si="3"/>
        <v>3.08</v>
      </c>
      <c r="J25" s="18">
        <f t="shared" si="4"/>
        <v>2.9220999999999995</v>
      </c>
      <c r="K25" s="19">
        <f t="shared" si="7"/>
        <v>0.11499999999999988</v>
      </c>
      <c r="L25" s="19">
        <f t="shared" si="5"/>
        <v>0.3760499999999996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IF(Input!K25="","No data",Input!K25)</f>
        <v>No data</v>
      </c>
      <c r="D26" s="77" t="str">
        <f t="shared" si="8"/>
        <v>N/A</v>
      </c>
      <c r="E26" s="43"/>
      <c r="F26" s="18">
        <f t="shared" si="0"/>
        <v>3.533899999999999</v>
      </c>
      <c r="G26" s="18">
        <f t="shared" si="1"/>
        <v>3.48</v>
      </c>
      <c r="H26" s="18">
        <f t="shared" si="2"/>
        <v>3.2279999999999993</v>
      </c>
      <c r="I26" s="18">
        <f t="shared" si="3"/>
        <v>3.08</v>
      </c>
      <c r="J26" s="18">
        <f t="shared" si="4"/>
        <v>2.9220999999999995</v>
      </c>
      <c r="K26" s="19">
        <f t="shared" si="7"/>
        <v>0.11499999999999988</v>
      </c>
      <c r="L26" s="19">
        <f t="shared" si="5"/>
        <v>0.3760499999999996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IF(Input!K26="","No data",Input!K26)</f>
        <v>No data</v>
      </c>
      <c r="D27" s="77" t="str">
        <f t="shared" si="8"/>
        <v>N/A</v>
      </c>
      <c r="E27" s="43"/>
      <c r="F27" s="18">
        <f t="shared" si="0"/>
        <v>3.533899999999999</v>
      </c>
      <c r="G27" s="18">
        <f t="shared" si="1"/>
        <v>3.48</v>
      </c>
      <c r="H27" s="18">
        <f t="shared" si="2"/>
        <v>3.2279999999999993</v>
      </c>
      <c r="I27" s="18">
        <f t="shared" si="3"/>
        <v>3.08</v>
      </c>
      <c r="J27" s="18">
        <f t="shared" si="4"/>
        <v>2.9220999999999995</v>
      </c>
      <c r="K27" s="19">
        <f t="shared" si="7"/>
        <v>0.11499999999999988</v>
      </c>
      <c r="L27" s="19">
        <f t="shared" si="5"/>
        <v>0.3760499999999996</v>
      </c>
      <c r="M27" s="20">
        <f t="shared" si="6"/>
        <v>0</v>
      </c>
      <c r="N27" s="22" t="s">
        <v>72</v>
      </c>
      <c r="O27" s="74">
        <f>AVERAGE(D8:D46)</f>
        <v>0.11499999999999988</v>
      </c>
    </row>
    <row r="28" spans="1:15" ht="12.75" customHeight="1">
      <c r="A28" s="53">
        <f>IF(Report!B28="","",Report!B28)</f>
      </c>
      <c r="B28" s="44">
        <v>22</v>
      </c>
      <c r="C28" s="55" t="str">
        <f>IF(Input!K27="","No data",Input!K27)</f>
        <v>No data</v>
      </c>
      <c r="D28" s="77" t="str">
        <f t="shared" si="8"/>
        <v>N/A</v>
      </c>
      <c r="E28" s="43"/>
      <c r="F28" s="18">
        <f t="shared" si="0"/>
        <v>3.533899999999999</v>
      </c>
      <c r="G28" s="18">
        <f t="shared" si="1"/>
        <v>3.48</v>
      </c>
      <c r="H28" s="18">
        <f t="shared" si="2"/>
        <v>3.2279999999999993</v>
      </c>
      <c r="I28" s="18">
        <f t="shared" si="3"/>
        <v>3.08</v>
      </c>
      <c r="J28" s="18">
        <f t="shared" si="4"/>
        <v>2.9220999999999995</v>
      </c>
      <c r="K28" s="19">
        <f t="shared" si="7"/>
        <v>0.11499999999999988</v>
      </c>
      <c r="L28" s="19">
        <f t="shared" si="5"/>
        <v>0.3760499999999996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IF(Input!K28="","No data",Input!K28)</f>
        <v>No data</v>
      </c>
      <c r="D29" s="77" t="str">
        <f t="shared" si="8"/>
        <v>N/A</v>
      </c>
      <c r="E29" s="43"/>
      <c r="F29" s="18">
        <f t="shared" si="0"/>
        <v>3.533899999999999</v>
      </c>
      <c r="G29" s="18">
        <f t="shared" si="1"/>
        <v>3.48</v>
      </c>
      <c r="H29" s="18">
        <f t="shared" si="2"/>
        <v>3.2279999999999993</v>
      </c>
      <c r="I29" s="18">
        <f t="shared" si="3"/>
        <v>3.08</v>
      </c>
      <c r="J29" s="18">
        <f t="shared" si="4"/>
        <v>2.9220999999999995</v>
      </c>
      <c r="K29" s="19">
        <f t="shared" si="7"/>
        <v>0.11499999999999988</v>
      </c>
      <c r="L29" s="19">
        <f t="shared" si="5"/>
        <v>0.3760499999999996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IF(Input!K29="","No data",Input!K29)</f>
        <v>No data</v>
      </c>
      <c r="D30" s="77" t="str">
        <f t="shared" si="8"/>
        <v>N/A</v>
      </c>
      <c r="E30" s="43"/>
      <c r="F30" s="18">
        <f t="shared" si="0"/>
        <v>3.533899999999999</v>
      </c>
      <c r="G30" s="18">
        <f t="shared" si="1"/>
        <v>3.48</v>
      </c>
      <c r="H30" s="18">
        <f t="shared" si="2"/>
        <v>3.2279999999999993</v>
      </c>
      <c r="I30" s="18">
        <f t="shared" si="3"/>
        <v>3.08</v>
      </c>
      <c r="J30" s="18">
        <f t="shared" si="4"/>
        <v>2.9220999999999995</v>
      </c>
      <c r="K30" s="19">
        <f t="shared" si="7"/>
        <v>0.11499999999999988</v>
      </c>
      <c r="L30" s="19">
        <f t="shared" si="5"/>
        <v>0.3760499999999996</v>
      </c>
      <c r="M30" s="20">
        <f t="shared" si="6"/>
        <v>0</v>
      </c>
      <c r="N30" s="25" t="s">
        <v>21</v>
      </c>
      <c r="O30" s="73">
        <f>3.27*O27</f>
        <v>0.3760499999999996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IF(Input!K30="","No data",Input!K30)</f>
        <v>No data</v>
      </c>
      <c r="D31" s="77" t="str">
        <f t="shared" si="8"/>
        <v>N/A</v>
      </c>
      <c r="E31" s="41"/>
      <c r="F31" s="18">
        <f t="shared" si="0"/>
        <v>3.533899999999999</v>
      </c>
      <c r="G31" s="18">
        <f t="shared" si="1"/>
        <v>3.48</v>
      </c>
      <c r="H31" s="18">
        <f t="shared" si="2"/>
        <v>3.2279999999999993</v>
      </c>
      <c r="I31" s="18">
        <f t="shared" si="3"/>
        <v>3.08</v>
      </c>
      <c r="J31" s="18">
        <f t="shared" si="4"/>
        <v>2.9220999999999995</v>
      </c>
      <c r="K31" s="19">
        <f t="shared" si="7"/>
        <v>0.11499999999999988</v>
      </c>
      <c r="L31" s="19">
        <f t="shared" si="5"/>
        <v>0.3760499999999996</v>
      </c>
      <c r="M31" s="20">
        <f t="shared" si="6"/>
        <v>0</v>
      </c>
      <c r="N31" s="47" t="s">
        <v>24</v>
      </c>
      <c r="O31" s="75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IF(Input!K31="","No data",Input!K31)</f>
        <v>No data</v>
      </c>
      <c r="D32" s="77" t="str">
        <f t="shared" si="8"/>
        <v>N/A</v>
      </c>
      <c r="E32" s="41"/>
      <c r="F32" s="18">
        <f t="shared" si="0"/>
        <v>3.533899999999999</v>
      </c>
      <c r="G32" s="18">
        <f t="shared" si="1"/>
        <v>3.48</v>
      </c>
      <c r="H32" s="18">
        <f t="shared" si="2"/>
        <v>3.2279999999999993</v>
      </c>
      <c r="I32" s="18">
        <f t="shared" si="3"/>
        <v>3.08</v>
      </c>
      <c r="J32" s="18">
        <f t="shared" si="4"/>
        <v>2.9220999999999995</v>
      </c>
      <c r="K32" s="19">
        <f t="shared" si="7"/>
        <v>0.11499999999999988</v>
      </c>
      <c r="L32" s="19">
        <f t="shared" si="5"/>
        <v>0.3760499999999996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IF(Input!K32="","No data",Input!K32)</f>
        <v>No data</v>
      </c>
      <c r="D33" s="77" t="str">
        <f t="shared" si="8"/>
        <v>N/A</v>
      </c>
      <c r="E33" s="41"/>
      <c r="F33" s="18">
        <f t="shared" si="0"/>
        <v>3.533899999999999</v>
      </c>
      <c r="G33" s="18">
        <f t="shared" si="1"/>
        <v>3.48</v>
      </c>
      <c r="H33" s="18">
        <f t="shared" si="2"/>
        <v>3.2279999999999993</v>
      </c>
      <c r="I33" s="18">
        <f t="shared" si="3"/>
        <v>3.08</v>
      </c>
      <c r="J33" s="18">
        <f t="shared" si="4"/>
        <v>2.9220999999999995</v>
      </c>
      <c r="K33" s="19">
        <f t="shared" si="7"/>
        <v>0.11499999999999988</v>
      </c>
      <c r="L33" s="19">
        <f t="shared" si="5"/>
        <v>0.3760499999999996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IF(Input!K33="","No data",Input!K33)</f>
        <v>No data</v>
      </c>
      <c r="D34" s="77" t="str">
        <f t="shared" si="8"/>
        <v>N/A</v>
      </c>
      <c r="E34" s="41"/>
      <c r="F34" s="18">
        <f t="shared" si="0"/>
        <v>3.533899999999999</v>
      </c>
      <c r="G34" s="18">
        <f t="shared" si="1"/>
        <v>3.48</v>
      </c>
      <c r="H34" s="18">
        <f t="shared" si="2"/>
        <v>3.2279999999999993</v>
      </c>
      <c r="I34" s="18">
        <f t="shared" si="3"/>
        <v>3.08</v>
      </c>
      <c r="J34" s="18">
        <f t="shared" si="4"/>
        <v>2.9220999999999995</v>
      </c>
      <c r="K34" s="19">
        <f t="shared" si="7"/>
        <v>0.11499999999999988</v>
      </c>
      <c r="L34" s="19">
        <f t="shared" si="5"/>
        <v>0.3760499999999996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IF(Input!K34="","No data",Input!K34)</f>
        <v>No data</v>
      </c>
      <c r="D35" s="77" t="str">
        <f t="shared" si="8"/>
        <v>N/A</v>
      </c>
      <c r="E35" s="41"/>
      <c r="F35" s="18">
        <f t="shared" si="0"/>
        <v>3.533899999999999</v>
      </c>
      <c r="G35" s="18">
        <f t="shared" si="1"/>
        <v>3.48</v>
      </c>
      <c r="H35" s="18">
        <f t="shared" si="2"/>
        <v>3.2279999999999993</v>
      </c>
      <c r="I35" s="18">
        <f t="shared" si="3"/>
        <v>3.08</v>
      </c>
      <c r="J35" s="18">
        <f t="shared" si="4"/>
        <v>2.9220999999999995</v>
      </c>
      <c r="K35" s="19">
        <f t="shared" si="7"/>
        <v>0.11499999999999988</v>
      </c>
      <c r="L35" s="19">
        <f t="shared" si="5"/>
        <v>0.3760499999999996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IF(Input!K35="","No data",Input!K35)</f>
        <v>No data</v>
      </c>
      <c r="D36" s="77" t="str">
        <f t="shared" si="8"/>
        <v>N/A</v>
      </c>
      <c r="E36" s="45"/>
      <c r="F36" s="18">
        <f t="shared" si="0"/>
        <v>3.533899999999999</v>
      </c>
      <c r="G36" s="18">
        <f t="shared" si="1"/>
        <v>3.48</v>
      </c>
      <c r="H36" s="18">
        <f t="shared" si="2"/>
        <v>3.2279999999999993</v>
      </c>
      <c r="I36" s="18">
        <f t="shared" si="3"/>
        <v>3.08</v>
      </c>
      <c r="J36" s="18">
        <f t="shared" si="4"/>
        <v>2.9220999999999995</v>
      </c>
      <c r="K36" s="19">
        <f t="shared" si="7"/>
        <v>0.11499999999999988</v>
      </c>
      <c r="L36" s="19">
        <f t="shared" si="5"/>
        <v>0.3760499999999996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IF(Input!K36="","No data",Input!K36)</f>
        <v>No data</v>
      </c>
      <c r="D37" s="77" t="str">
        <f t="shared" si="8"/>
        <v>N/A</v>
      </c>
      <c r="E37" s="45"/>
      <c r="F37" s="18">
        <f t="shared" si="0"/>
        <v>3.533899999999999</v>
      </c>
      <c r="G37" s="18">
        <f t="shared" si="1"/>
        <v>3.48</v>
      </c>
      <c r="H37" s="18">
        <f t="shared" si="2"/>
        <v>3.2279999999999993</v>
      </c>
      <c r="I37" s="18">
        <f t="shared" si="3"/>
        <v>3.08</v>
      </c>
      <c r="J37" s="18">
        <f t="shared" si="4"/>
        <v>2.9220999999999995</v>
      </c>
      <c r="K37" s="19">
        <f t="shared" si="7"/>
        <v>0.11499999999999988</v>
      </c>
      <c r="L37" s="19">
        <f t="shared" si="5"/>
        <v>0.3760499999999996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IF(Input!K37="","No data",Input!K37)</f>
        <v>No data</v>
      </c>
      <c r="D38" s="77" t="str">
        <f t="shared" si="8"/>
        <v>N/A</v>
      </c>
      <c r="E38" s="45"/>
      <c r="F38" s="18">
        <f t="shared" si="0"/>
        <v>3.533899999999999</v>
      </c>
      <c r="G38" s="18">
        <f t="shared" si="1"/>
        <v>3.48</v>
      </c>
      <c r="H38" s="18">
        <f t="shared" si="2"/>
        <v>3.2279999999999993</v>
      </c>
      <c r="I38" s="18">
        <f t="shared" si="3"/>
        <v>3.08</v>
      </c>
      <c r="J38" s="18">
        <f t="shared" si="4"/>
        <v>2.9220999999999995</v>
      </c>
      <c r="K38" s="19">
        <f t="shared" si="7"/>
        <v>0.11499999999999988</v>
      </c>
      <c r="L38" s="19">
        <f t="shared" si="5"/>
        <v>0.3760499999999996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IF(Input!K38="","No data",Input!K38)</f>
        <v>No data</v>
      </c>
      <c r="D39" s="77" t="str">
        <f t="shared" si="8"/>
        <v>N/A</v>
      </c>
      <c r="E39" s="45"/>
      <c r="F39" s="18">
        <f t="shared" si="0"/>
        <v>3.533899999999999</v>
      </c>
      <c r="G39" s="18">
        <f t="shared" si="1"/>
        <v>3.48</v>
      </c>
      <c r="H39" s="18">
        <f t="shared" si="2"/>
        <v>3.2279999999999993</v>
      </c>
      <c r="I39" s="18">
        <f t="shared" si="3"/>
        <v>3.08</v>
      </c>
      <c r="J39" s="18">
        <f t="shared" si="4"/>
        <v>2.9220999999999995</v>
      </c>
      <c r="K39" s="19">
        <f t="shared" si="7"/>
        <v>0.11499999999999988</v>
      </c>
      <c r="L39" s="19">
        <f t="shared" si="5"/>
        <v>0.3760499999999996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IF(Input!K39="","No data",Input!K39)</f>
        <v>No data</v>
      </c>
      <c r="D40" s="77" t="str">
        <f t="shared" si="8"/>
        <v>N/A</v>
      </c>
      <c r="E40" s="45"/>
      <c r="F40" s="18">
        <f t="shared" si="0"/>
        <v>3.533899999999999</v>
      </c>
      <c r="G40" s="18">
        <f t="shared" si="1"/>
        <v>3.48</v>
      </c>
      <c r="H40" s="18">
        <f t="shared" si="2"/>
        <v>3.2279999999999993</v>
      </c>
      <c r="I40" s="18">
        <f t="shared" si="3"/>
        <v>3.08</v>
      </c>
      <c r="J40" s="18">
        <f t="shared" si="4"/>
        <v>2.9220999999999995</v>
      </c>
      <c r="K40" s="19">
        <f t="shared" si="7"/>
        <v>0.11499999999999988</v>
      </c>
      <c r="L40" s="19">
        <f t="shared" si="5"/>
        <v>0.3760499999999996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IF(Input!K40="","No data",Input!K40)</f>
        <v>No data</v>
      </c>
      <c r="D41" s="77" t="str">
        <f t="shared" si="8"/>
        <v>N/A</v>
      </c>
      <c r="E41" s="45"/>
      <c r="F41" s="18">
        <f t="shared" si="0"/>
        <v>3.533899999999999</v>
      </c>
      <c r="G41" s="18">
        <f t="shared" si="1"/>
        <v>3.48</v>
      </c>
      <c r="H41" s="18">
        <f t="shared" si="2"/>
        <v>3.2279999999999993</v>
      </c>
      <c r="I41" s="18">
        <f t="shared" si="3"/>
        <v>3.08</v>
      </c>
      <c r="J41" s="18">
        <f t="shared" si="4"/>
        <v>2.9220999999999995</v>
      </c>
      <c r="K41" s="19">
        <f t="shared" si="7"/>
        <v>0.11499999999999988</v>
      </c>
      <c r="L41" s="19">
        <f t="shared" si="5"/>
        <v>0.3760499999999996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IF(Input!K41="","No data",Input!K41)</f>
        <v>No data</v>
      </c>
      <c r="D42" s="77" t="str">
        <f t="shared" si="8"/>
        <v>N/A</v>
      </c>
      <c r="E42" s="45"/>
      <c r="F42" s="18">
        <f t="shared" si="0"/>
        <v>3.533899999999999</v>
      </c>
      <c r="G42" s="18">
        <f t="shared" si="1"/>
        <v>3.48</v>
      </c>
      <c r="H42" s="18">
        <f t="shared" si="2"/>
        <v>3.2279999999999993</v>
      </c>
      <c r="I42" s="18">
        <f t="shared" si="3"/>
        <v>3.08</v>
      </c>
      <c r="J42" s="18">
        <f t="shared" si="4"/>
        <v>2.9220999999999995</v>
      </c>
      <c r="K42" s="19">
        <f t="shared" si="7"/>
        <v>0.11499999999999988</v>
      </c>
      <c r="L42" s="19">
        <f t="shared" si="5"/>
        <v>0.3760499999999996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IF(Input!K42="","No data",Input!K42)</f>
        <v>No data</v>
      </c>
      <c r="D43" s="77" t="str">
        <f t="shared" si="8"/>
        <v>N/A</v>
      </c>
      <c r="E43" s="45"/>
      <c r="F43" s="18">
        <f t="shared" si="0"/>
        <v>3.533899999999999</v>
      </c>
      <c r="G43" s="18">
        <f t="shared" si="1"/>
        <v>3.48</v>
      </c>
      <c r="H43" s="18">
        <f t="shared" si="2"/>
        <v>3.2279999999999993</v>
      </c>
      <c r="I43" s="18">
        <f t="shared" si="3"/>
        <v>3.08</v>
      </c>
      <c r="J43" s="18">
        <f t="shared" si="4"/>
        <v>2.9220999999999995</v>
      </c>
      <c r="K43" s="19">
        <f t="shared" si="7"/>
        <v>0.11499999999999988</v>
      </c>
      <c r="L43" s="19">
        <f t="shared" si="5"/>
        <v>0.3760499999999996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IF(Input!K43="","No data",Input!K43)</f>
        <v>No data</v>
      </c>
      <c r="D44" s="77" t="str">
        <f t="shared" si="8"/>
        <v>N/A</v>
      </c>
      <c r="E44" s="45"/>
      <c r="F44" s="18">
        <f t="shared" si="0"/>
        <v>3.533899999999999</v>
      </c>
      <c r="G44" s="18">
        <f t="shared" si="1"/>
        <v>3.48</v>
      </c>
      <c r="H44" s="18">
        <f t="shared" si="2"/>
        <v>3.2279999999999993</v>
      </c>
      <c r="I44" s="18">
        <f t="shared" si="3"/>
        <v>3.08</v>
      </c>
      <c r="J44" s="18">
        <f t="shared" si="4"/>
        <v>2.9220999999999995</v>
      </c>
      <c r="K44" s="19">
        <f t="shared" si="7"/>
        <v>0.11499999999999988</v>
      </c>
      <c r="L44" s="19">
        <f t="shared" si="5"/>
        <v>0.3760499999999996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IF(Input!K44="","No data",Input!K44)</f>
        <v>No data</v>
      </c>
      <c r="D45" s="77" t="str">
        <f t="shared" si="8"/>
        <v>N/A</v>
      </c>
      <c r="E45" s="45"/>
      <c r="F45" s="18">
        <f t="shared" si="0"/>
        <v>3.533899999999999</v>
      </c>
      <c r="G45" s="18">
        <f t="shared" si="1"/>
        <v>3.48</v>
      </c>
      <c r="H45" s="18">
        <f t="shared" si="2"/>
        <v>3.2279999999999993</v>
      </c>
      <c r="I45" s="18">
        <f t="shared" si="3"/>
        <v>3.08</v>
      </c>
      <c r="J45" s="18">
        <f t="shared" si="4"/>
        <v>2.9220999999999995</v>
      </c>
      <c r="K45" s="19">
        <f t="shared" si="7"/>
        <v>0.11499999999999988</v>
      </c>
      <c r="L45" s="19">
        <f t="shared" si="5"/>
        <v>0.3760499999999996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IF(Input!K45="","No data",Input!K45)</f>
        <v>No data</v>
      </c>
      <c r="D46" s="77" t="str">
        <f t="shared" si="8"/>
        <v>N/A</v>
      </c>
      <c r="E46" s="45"/>
      <c r="F46" s="18">
        <f t="shared" si="0"/>
        <v>3.533899999999999</v>
      </c>
      <c r="G46" s="18">
        <f t="shared" si="1"/>
        <v>3.48</v>
      </c>
      <c r="H46" s="18">
        <f t="shared" si="2"/>
        <v>3.2279999999999993</v>
      </c>
      <c r="I46" s="18">
        <f t="shared" si="3"/>
        <v>3.08</v>
      </c>
      <c r="J46" s="18">
        <f t="shared" si="4"/>
        <v>2.9220999999999995</v>
      </c>
      <c r="K46" s="19">
        <f t="shared" si="7"/>
        <v>0.11499999999999988</v>
      </c>
      <c r="L46" s="19">
        <f t="shared" si="5"/>
        <v>0.3760499999999996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1.7109375" style="0" customWidth="1"/>
    <col min="12" max="12" width="9.140625" style="1" customWidth="1"/>
  </cols>
  <sheetData>
    <row r="1" spans="1:12" ht="12.75">
      <c r="A1" s="59" t="s">
        <v>33</v>
      </c>
      <c r="D1" s="65" t="str">
        <f>Report!D1</f>
        <v>Project # 752X8 Girder Construction - Fine Aggregate Sieve Analysis</v>
      </c>
      <c r="K1" s="1"/>
      <c r="L1"/>
    </row>
    <row r="2" spans="1:13" ht="12.75">
      <c r="A2" s="59" t="s">
        <v>34</v>
      </c>
      <c r="B2" t="s">
        <v>75</v>
      </c>
      <c r="J2" s="59" t="s">
        <v>35</v>
      </c>
      <c r="L2" s="66"/>
      <c r="M2" s="66"/>
    </row>
    <row r="3" spans="11:12" ht="12.75">
      <c r="K3" s="1"/>
      <c r="L3"/>
    </row>
    <row r="4" spans="3:10" ht="12.75">
      <c r="C4" s="109" t="s">
        <v>51</v>
      </c>
      <c r="D4" s="110"/>
      <c r="E4" s="110"/>
      <c r="F4" s="110"/>
      <c r="G4" s="110"/>
      <c r="H4" s="110"/>
      <c r="I4" s="110"/>
      <c r="J4" s="111"/>
    </row>
    <row r="5" spans="1:13" ht="38.25">
      <c r="A5" s="60" t="s">
        <v>37</v>
      </c>
      <c r="B5" s="60" t="s">
        <v>41</v>
      </c>
      <c r="C5" s="60" t="s">
        <v>42</v>
      </c>
      <c r="D5" s="60" t="s">
        <v>43</v>
      </c>
      <c r="E5" s="60" t="s">
        <v>44</v>
      </c>
      <c r="F5" s="60" t="s">
        <v>45</v>
      </c>
      <c r="G5" s="60" t="s">
        <v>46</v>
      </c>
      <c r="H5" s="60" t="s">
        <v>47</v>
      </c>
      <c r="I5" s="60" t="s">
        <v>48</v>
      </c>
      <c r="J5" s="61" t="s">
        <v>49</v>
      </c>
      <c r="K5" s="62" t="s">
        <v>50</v>
      </c>
      <c r="L5" s="60" t="s">
        <v>15</v>
      </c>
      <c r="M5" s="62" t="s">
        <v>52</v>
      </c>
    </row>
    <row r="6" spans="1:13" ht="12.75">
      <c r="A6" s="63">
        <f>IF(Report!B7="","",Report!B7)</f>
        <v>40947</v>
      </c>
      <c r="B6" s="55">
        <f>IF(Report!D7="","",Report!D7)</f>
        <v>12032</v>
      </c>
      <c r="C6" s="55">
        <v>1.9</v>
      </c>
      <c r="D6" s="55">
        <v>5</v>
      </c>
      <c r="E6" s="55">
        <v>15</v>
      </c>
      <c r="F6" s="55">
        <v>35</v>
      </c>
      <c r="G6" s="55">
        <v>55</v>
      </c>
      <c r="H6" s="55">
        <v>76</v>
      </c>
      <c r="I6" s="55">
        <v>97</v>
      </c>
      <c r="J6" s="55">
        <v>100</v>
      </c>
      <c r="K6" s="55">
        <v>3.16</v>
      </c>
      <c r="L6" s="55">
        <v>1</v>
      </c>
      <c r="M6" s="55">
        <f>IF(D6="","",((100-D6)+(100-E6)+(100-F6)+(100-G6)+(100-H6)+(100-I6)+(100-J6))/100)</f>
        <v>3.17</v>
      </c>
    </row>
    <row r="7" spans="1:13" ht="12.75">
      <c r="A7" s="63">
        <f>IF(Report!B8="","",Report!B8)</f>
        <v>40949</v>
      </c>
      <c r="B7" s="55">
        <f>IF(Report!D8="","",Report!D8)</f>
        <v>12035</v>
      </c>
      <c r="C7" s="55">
        <v>1.1</v>
      </c>
      <c r="D7" s="55">
        <v>4</v>
      </c>
      <c r="E7" s="55">
        <v>14</v>
      </c>
      <c r="F7" s="55">
        <v>32</v>
      </c>
      <c r="G7" s="55">
        <v>53</v>
      </c>
      <c r="H7" s="55">
        <v>74</v>
      </c>
      <c r="I7" s="55">
        <v>97</v>
      </c>
      <c r="J7" s="55">
        <v>100</v>
      </c>
      <c r="K7" s="55">
        <v>3.27</v>
      </c>
      <c r="L7" s="55">
        <v>2</v>
      </c>
      <c r="M7" s="55">
        <f aca="true" t="shared" si="0" ref="M7:M45">IF(D7="","",((100-D7)+(100-E7)+(100-F7)+(100-G7)+(100-H7)+(100-I7)+(100-J7))/100)</f>
        <v>3.26</v>
      </c>
    </row>
    <row r="8" spans="1:13" ht="12.75">
      <c r="A8" s="63">
        <f>IF(Report!B9="","",Report!B9)</f>
        <v>40954</v>
      </c>
      <c r="B8" s="55">
        <f>IF(Report!D9="","",Report!D9)</f>
        <v>12039</v>
      </c>
      <c r="C8" s="55">
        <v>0.5</v>
      </c>
      <c r="D8" s="55">
        <v>2</v>
      </c>
      <c r="E8" s="55">
        <v>10</v>
      </c>
      <c r="F8" s="55">
        <v>30</v>
      </c>
      <c r="G8" s="55">
        <v>51</v>
      </c>
      <c r="H8" s="55">
        <v>72</v>
      </c>
      <c r="I8" s="55">
        <v>97</v>
      </c>
      <c r="J8" s="55">
        <v>100</v>
      </c>
      <c r="K8" s="55">
        <v>3.38</v>
      </c>
      <c r="L8" s="55">
        <v>3</v>
      </c>
      <c r="M8" s="55">
        <f t="shared" si="0"/>
        <v>3.38</v>
      </c>
    </row>
    <row r="9" spans="1:13" ht="12.75">
      <c r="A9" s="63">
        <f>IF(Report!B10="","",Report!B10)</f>
        <v>40959</v>
      </c>
      <c r="B9" s="55">
        <f>IF(Report!D10="","",Report!D10)</f>
        <v>12045</v>
      </c>
      <c r="C9" s="55">
        <v>1.3</v>
      </c>
      <c r="D9" s="55">
        <v>5</v>
      </c>
      <c r="E9" s="55">
        <v>14</v>
      </c>
      <c r="F9" s="55">
        <v>35</v>
      </c>
      <c r="G9" s="55">
        <v>55</v>
      </c>
      <c r="H9" s="55">
        <v>75</v>
      </c>
      <c r="I9" s="55">
        <v>97</v>
      </c>
      <c r="J9" s="55">
        <v>100</v>
      </c>
      <c r="K9" s="55">
        <v>3.19</v>
      </c>
      <c r="L9" s="55">
        <v>4</v>
      </c>
      <c r="M9" s="55">
        <f t="shared" si="0"/>
        <v>3.19</v>
      </c>
    </row>
    <row r="10" spans="1:13" ht="12.75">
      <c r="A10" s="63">
        <v>40966</v>
      </c>
      <c r="B10" s="55">
        <v>12048</v>
      </c>
      <c r="C10" s="55">
        <v>0.9</v>
      </c>
      <c r="D10" s="55">
        <v>5</v>
      </c>
      <c r="E10" s="55">
        <v>17</v>
      </c>
      <c r="F10" s="55">
        <v>38</v>
      </c>
      <c r="G10" s="55">
        <v>55</v>
      </c>
      <c r="H10" s="55">
        <v>72</v>
      </c>
      <c r="I10" s="55">
        <v>100</v>
      </c>
      <c r="J10" s="55">
        <v>100</v>
      </c>
      <c r="K10" s="55">
        <v>3.14</v>
      </c>
      <c r="L10" s="55">
        <v>5</v>
      </c>
      <c r="M10" s="55">
        <f t="shared" si="0"/>
        <v>3.13</v>
      </c>
    </row>
    <row r="11" spans="1:13" ht="12.75">
      <c r="A11" s="63">
        <f>IF(Report!B12="","",Report!B12)</f>
      </c>
      <c r="B11" s="55">
        <f>IF(Report!D12="","",Report!D12)</f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v>6</v>
      </c>
      <c r="M11" s="55">
        <f t="shared" si="0"/>
      </c>
    </row>
    <row r="12" spans="1:13" ht="12.75">
      <c r="A12" s="63">
        <f>IF(Report!B13="","",Report!B13)</f>
      </c>
      <c r="B12" s="55">
        <f>IF(Report!D13="","",Report!D13)</f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v>7</v>
      </c>
      <c r="M12" s="55">
        <f t="shared" si="0"/>
      </c>
    </row>
    <row r="13" spans="1:13" ht="12.75">
      <c r="A13" s="63">
        <f>IF(Report!B14="","",Report!B14)</f>
      </c>
      <c r="B13" s="55">
        <f>IF(Report!D14="","",Report!D14)</f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v>8</v>
      </c>
      <c r="M13" s="55">
        <f t="shared" si="0"/>
      </c>
    </row>
    <row r="14" spans="1:13" ht="12.75">
      <c r="A14" s="63">
        <f>IF(Report!B15="","",Report!B15)</f>
      </c>
      <c r="B14" s="55">
        <f>IF(Report!D15="","",Report!D15)</f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v>9</v>
      </c>
      <c r="M14" s="55">
        <f t="shared" si="0"/>
      </c>
    </row>
    <row r="15" spans="1:13" ht="12.75">
      <c r="A15" s="63">
        <f>IF(Report!B16="","",Report!B16)</f>
      </c>
      <c r="B15" s="55">
        <f>IF(Report!D16="","",Report!D16)</f>
      </c>
      <c r="C15" s="55"/>
      <c r="D15" s="55"/>
      <c r="E15" s="55"/>
      <c r="F15" s="55"/>
      <c r="G15" s="55"/>
      <c r="H15" s="55"/>
      <c r="I15" s="55"/>
      <c r="J15" s="55"/>
      <c r="K15" s="55"/>
      <c r="L15" s="55">
        <v>10</v>
      </c>
      <c r="M15" s="55">
        <f t="shared" si="0"/>
      </c>
    </row>
    <row r="16" spans="1:13" ht="12.75">
      <c r="A16" s="63">
        <f>IF(Report!B17="","",Report!B17)</f>
      </c>
      <c r="B16" s="55">
        <f>IF(Report!D17="","",Report!D17)</f>
      </c>
      <c r="C16" s="55"/>
      <c r="D16" s="55"/>
      <c r="E16" s="55"/>
      <c r="F16" s="55"/>
      <c r="G16" s="55"/>
      <c r="H16" s="55"/>
      <c r="I16" s="55"/>
      <c r="J16" s="55"/>
      <c r="K16" s="55"/>
      <c r="L16" s="55">
        <v>11</v>
      </c>
      <c r="M16" s="55">
        <f t="shared" si="0"/>
      </c>
    </row>
    <row r="17" spans="1:13" ht="12.75">
      <c r="A17" s="63">
        <f>IF(Report!B18="","",Report!B18)</f>
      </c>
      <c r="B17" s="55">
        <f>IF(Report!D18="","",Report!D18)</f>
      </c>
      <c r="C17" s="55"/>
      <c r="D17" s="55"/>
      <c r="E17" s="55"/>
      <c r="F17" s="55"/>
      <c r="G17" s="55"/>
      <c r="H17" s="55"/>
      <c r="I17" s="55"/>
      <c r="J17" s="55"/>
      <c r="K17" s="55"/>
      <c r="L17" s="55">
        <v>12</v>
      </c>
      <c r="M17" s="55">
        <f t="shared" si="0"/>
      </c>
    </row>
    <row r="18" spans="1:13" ht="12.75">
      <c r="A18" s="63">
        <f>IF(Report!B19="","",Report!B19)</f>
      </c>
      <c r="B18" s="55">
        <f>IF(Report!D19="","",Report!D19)</f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v>13</v>
      </c>
      <c r="M18" s="55">
        <f t="shared" si="0"/>
      </c>
    </row>
    <row r="19" spans="1:13" ht="12.75">
      <c r="A19" s="63">
        <f>IF(Report!B20="","",Report!B20)</f>
      </c>
      <c r="B19" s="55">
        <f>IF(Report!D20="","",Report!D20)</f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v>14</v>
      </c>
      <c r="M19" s="55">
        <f t="shared" si="0"/>
      </c>
    </row>
    <row r="20" spans="1:13" ht="12.75">
      <c r="A20" s="63">
        <f>IF(Report!B21="","",Report!B21)</f>
      </c>
      <c r="B20" s="55">
        <f>IF(Report!D21="","",Report!D21)</f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v>15</v>
      </c>
      <c r="M20" s="55">
        <f t="shared" si="0"/>
      </c>
    </row>
    <row r="21" spans="1:13" ht="12.75">
      <c r="A21" s="63">
        <f>IF(Report!B22="","",Report!B22)</f>
      </c>
      <c r="B21" s="55">
        <f>IF(Report!D22="","",Report!D22)</f>
      </c>
      <c r="C21" s="55"/>
      <c r="D21" s="55"/>
      <c r="E21" s="55"/>
      <c r="F21" s="55"/>
      <c r="G21" s="55"/>
      <c r="H21" s="55"/>
      <c r="I21" s="55"/>
      <c r="J21" s="55"/>
      <c r="K21" s="55"/>
      <c r="L21" s="55">
        <v>16</v>
      </c>
      <c r="M21" s="55">
        <f t="shared" si="0"/>
      </c>
    </row>
    <row r="22" spans="1:13" ht="12.75">
      <c r="A22" s="63">
        <f>IF(Report!B23="","",Report!B23)</f>
      </c>
      <c r="B22" s="55">
        <f>IF(Report!D23="","",Report!D23)</f>
      </c>
      <c r="C22" s="55"/>
      <c r="D22" s="55"/>
      <c r="E22" s="55"/>
      <c r="F22" s="55"/>
      <c r="G22" s="55"/>
      <c r="H22" s="55"/>
      <c r="I22" s="55"/>
      <c r="J22" s="55"/>
      <c r="K22" s="55"/>
      <c r="L22" s="55">
        <v>17</v>
      </c>
      <c r="M22" s="55">
        <f t="shared" si="0"/>
      </c>
    </row>
    <row r="23" spans="1:13" ht="12.75">
      <c r="A23" s="63">
        <f>IF(Report!B24="","",Report!B24)</f>
      </c>
      <c r="B23" s="55">
        <f>IF(Report!D24="","",Report!D24)</f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v>18</v>
      </c>
      <c r="M23" s="55">
        <f t="shared" si="0"/>
      </c>
    </row>
    <row r="24" spans="1:13" ht="12.75">
      <c r="A24" s="63">
        <f>IF(Report!B25="","",Report!B25)</f>
      </c>
      <c r="B24" s="55">
        <f>IF(Report!D25="","",Report!D25)</f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v>19</v>
      </c>
      <c r="M24" s="55">
        <f t="shared" si="0"/>
      </c>
    </row>
    <row r="25" spans="1:13" ht="12.75">
      <c r="A25" s="63">
        <f>IF(Report!B26="","",Report!B26)</f>
      </c>
      <c r="B25" s="55">
        <f>IF(Report!D26="","",Report!D26)</f>
      </c>
      <c r="C25" s="55"/>
      <c r="D25" s="55"/>
      <c r="E25" s="55"/>
      <c r="F25" s="55"/>
      <c r="G25" s="55"/>
      <c r="H25" s="55"/>
      <c r="I25" s="55"/>
      <c r="J25" s="55"/>
      <c r="K25" s="55"/>
      <c r="L25" s="55">
        <v>20</v>
      </c>
      <c r="M25" s="55">
        <f t="shared" si="0"/>
      </c>
    </row>
    <row r="26" spans="1:13" ht="12.75">
      <c r="A26" s="63">
        <f>IF(Report!B27="","",Report!B27)</f>
      </c>
      <c r="B26" s="55">
        <f>IF(Report!D27="","",Report!D27)</f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v>21</v>
      </c>
      <c r="M26" s="55">
        <f t="shared" si="0"/>
      </c>
    </row>
    <row r="27" spans="1:13" ht="12.75">
      <c r="A27" s="63">
        <f>IF(Report!B28="","",Report!B28)</f>
      </c>
      <c r="B27" s="55">
        <f>IF(Report!D28="","",Report!D28)</f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v>22</v>
      </c>
      <c r="M27" s="55">
        <f t="shared" si="0"/>
      </c>
    </row>
    <row r="28" spans="1:13" ht="12.75">
      <c r="A28" s="63">
        <f>IF(Report!B29="","",Report!B29)</f>
      </c>
      <c r="B28" s="55">
        <f>IF(Report!D29="","",Report!D29)</f>
      </c>
      <c r="C28" s="55"/>
      <c r="D28" s="55"/>
      <c r="E28" s="55"/>
      <c r="F28" s="55"/>
      <c r="G28" s="55"/>
      <c r="H28" s="55"/>
      <c r="I28" s="55"/>
      <c r="J28" s="55"/>
      <c r="K28" s="55"/>
      <c r="L28" s="55">
        <v>23</v>
      </c>
      <c r="M28" s="55">
        <f t="shared" si="0"/>
      </c>
    </row>
    <row r="29" spans="1:13" ht="12.75">
      <c r="A29" s="63">
        <f>IF(Report!B30="","",Report!B30)</f>
      </c>
      <c r="B29" s="55">
        <f>IF(Report!D30="","",Report!D30)</f>
      </c>
      <c r="C29" s="55"/>
      <c r="D29" s="55"/>
      <c r="E29" s="55"/>
      <c r="F29" s="55"/>
      <c r="G29" s="55"/>
      <c r="H29" s="55"/>
      <c r="I29" s="55"/>
      <c r="J29" s="55"/>
      <c r="K29" s="55"/>
      <c r="L29" s="55">
        <v>24</v>
      </c>
      <c r="M29" s="55">
        <f t="shared" si="0"/>
      </c>
    </row>
    <row r="30" spans="1:13" ht="12.75">
      <c r="A30" s="63">
        <f>IF(Report!B31="","",Report!B31)</f>
      </c>
      <c r="B30" s="55">
        <f>IF(Report!D31="","",Report!D31)</f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v>25</v>
      </c>
      <c r="M30" s="55">
        <f t="shared" si="0"/>
      </c>
    </row>
    <row r="31" spans="1:13" ht="12.75">
      <c r="A31" s="63">
        <f>IF(Report!B32="","",Report!B32)</f>
      </c>
      <c r="B31" s="55">
        <f>IF(Report!D32="","",Report!D32)</f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v>26</v>
      </c>
      <c r="M31" s="55">
        <f t="shared" si="0"/>
      </c>
    </row>
    <row r="32" spans="1:13" ht="12.75">
      <c r="A32" s="63">
        <f>IF(Report!B33="","",Report!B33)</f>
      </c>
      <c r="B32" s="55">
        <f>IF(Report!D33="","",Report!D33)</f>
      </c>
      <c r="C32" s="55"/>
      <c r="D32" s="55"/>
      <c r="E32" s="55"/>
      <c r="F32" s="55"/>
      <c r="G32" s="55"/>
      <c r="H32" s="55"/>
      <c r="I32" s="55"/>
      <c r="J32" s="55"/>
      <c r="K32" s="55"/>
      <c r="L32" s="55">
        <v>27</v>
      </c>
      <c r="M32" s="55">
        <f t="shared" si="0"/>
      </c>
    </row>
    <row r="33" spans="1:13" ht="12.75">
      <c r="A33" s="63">
        <f>IF(Report!B34="","",Report!B34)</f>
      </c>
      <c r="B33" s="55">
        <f>IF(Report!D34="","",Report!D34)</f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v>28</v>
      </c>
      <c r="M33" s="55">
        <f t="shared" si="0"/>
      </c>
    </row>
    <row r="34" spans="1:13" ht="12.75">
      <c r="A34" s="63">
        <f>IF(Report!B35="","",Report!B35)</f>
      </c>
      <c r="B34" s="55">
        <f>IF(Report!D35="","",Report!D35)</f>
      </c>
      <c r="C34" s="55"/>
      <c r="D34" s="55"/>
      <c r="E34" s="55"/>
      <c r="F34" s="55"/>
      <c r="G34" s="55"/>
      <c r="H34" s="55"/>
      <c r="I34" s="55"/>
      <c r="J34" s="55"/>
      <c r="K34" s="55"/>
      <c r="L34" s="55">
        <v>29</v>
      </c>
      <c r="M34" s="55">
        <f t="shared" si="0"/>
      </c>
    </row>
    <row r="35" spans="1:13" ht="12.75">
      <c r="A35" s="63">
        <f>IF(Report!B36="","",Report!B36)</f>
      </c>
      <c r="B35" s="55">
        <f>IF(Report!D36="","",Report!D36)</f>
      </c>
      <c r="C35" s="55"/>
      <c r="D35" s="55"/>
      <c r="E35" s="55"/>
      <c r="F35" s="55"/>
      <c r="G35" s="55"/>
      <c r="H35" s="55"/>
      <c r="I35" s="55"/>
      <c r="J35" s="55"/>
      <c r="K35" s="55"/>
      <c r="L35" s="55">
        <v>30</v>
      </c>
      <c r="M35" s="55">
        <f t="shared" si="0"/>
      </c>
    </row>
    <row r="36" spans="1:13" ht="12.75">
      <c r="A36" s="63">
        <f>IF(Report!B37="","",Report!B37)</f>
      </c>
      <c r="B36" s="55">
        <f>IF(Report!D37="","",Report!D37)</f>
      </c>
      <c r="C36" s="55"/>
      <c r="D36" s="55"/>
      <c r="E36" s="55"/>
      <c r="F36" s="55"/>
      <c r="G36" s="55"/>
      <c r="H36" s="55"/>
      <c r="I36" s="55"/>
      <c r="J36" s="55"/>
      <c r="K36" s="55"/>
      <c r="L36" s="55">
        <v>31</v>
      </c>
      <c r="M36" s="55">
        <f t="shared" si="0"/>
      </c>
    </row>
    <row r="37" spans="1:13" ht="12.75">
      <c r="A37" s="63">
        <f>IF(Report!B38="","",Report!B38)</f>
      </c>
      <c r="B37" s="55">
        <f>IF(Report!D38="","",Report!D38)</f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v>32</v>
      </c>
      <c r="M37" s="55">
        <f t="shared" si="0"/>
      </c>
    </row>
    <row r="38" spans="1:13" ht="12.75">
      <c r="A38" s="63">
        <f>IF(Report!B39="","",Report!B39)</f>
      </c>
      <c r="B38" s="55">
        <f>IF(Report!D39="","",Report!D39)</f>
      </c>
      <c r="C38" s="55"/>
      <c r="D38" s="55"/>
      <c r="E38" s="55"/>
      <c r="F38" s="55"/>
      <c r="G38" s="55"/>
      <c r="H38" s="55"/>
      <c r="I38" s="55"/>
      <c r="J38" s="55"/>
      <c r="K38" s="55"/>
      <c r="L38" s="55">
        <v>33</v>
      </c>
      <c r="M38" s="55">
        <f t="shared" si="0"/>
      </c>
    </row>
    <row r="39" spans="1:13" ht="12.75">
      <c r="A39" s="63">
        <f>IF(Report!B40="","",Report!B40)</f>
      </c>
      <c r="B39" s="55">
        <f>IF(Report!D40="","",Report!D40)</f>
      </c>
      <c r="C39" s="55"/>
      <c r="D39" s="55"/>
      <c r="E39" s="55"/>
      <c r="F39" s="55"/>
      <c r="G39" s="55"/>
      <c r="H39" s="55"/>
      <c r="I39" s="55"/>
      <c r="J39" s="55"/>
      <c r="K39" s="55"/>
      <c r="L39" s="55">
        <v>34</v>
      </c>
      <c r="M39" s="55">
        <f t="shared" si="0"/>
      </c>
    </row>
    <row r="40" spans="1:13" ht="12.75">
      <c r="A40" s="63">
        <f>IF(Report!B41="","",Report!B41)</f>
      </c>
      <c r="B40" s="55">
        <f>IF(Report!D41="","",Report!D41)</f>
      </c>
      <c r="C40" s="55"/>
      <c r="D40" s="55"/>
      <c r="E40" s="55"/>
      <c r="F40" s="55"/>
      <c r="G40" s="55"/>
      <c r="H40" s="55"/>
      <c r="I40" s="55"/>
      <c r="J40" s="55"/>
      <c r="K40" s="55"/>
      <c r="L40" s="55">
        <v>35</v>
      </c>
      <c r="M40" s="55">
        <f t="shared" si="0"/>
      </c>
    </row>
    <row r="41" spans="1:13" ht="12.75">
      <c r="A41" s="63">
        <f>IF(Report!B42="","",Report!B42)</f>
      </c>
      <c r="B41" s="55">
        <f>IF(Report!D42="","",Report!D42)</f>
      </c>
      <c r="C41" s="55"/>
      <c r="D41" s="55"/>
      <c r="E41" s="55"/>
      <c r="F41" s="55"/>
      <c r="G41" s="55"/>
      <c r="H41" s="55"/>
      <c r="I41" s="55"/>
      <c r="J41" s="55"/>
      <c r="K41" s="55"/>
      <c r="L41" s="55">
        <v>36</v>
      </c>
      <c r="M41" s="55">
        <f t="shared" si="0"/>
      </c>
    </row>
    <row r="42" spans="1:13" ht="12.75">
      <c r="A42" s="63">
        <f>IF(Report!B43="","",Report!B43)</f>
      </c>
      <c r="B42" s="55">
        <f>IF(Report!D43="","",Report!D43)</f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v>37</v>
      </c>
      <c r="M42" s="55">
        <f t="shared" si="0"/>
      </c>
    </row>
    <row r="43" spans="1:13" ht="12.75">
      <c r="A43" s="63">
        <f>IF(Report!B44="","",Report!B44)</f>
      </c>
      <c r="B43" s="55">
        <f>IF(Report!D44="","",Report!D44)</f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v>38</v>
      </c>
      <c r="M43" s="55">
        <f t="shared" si="0"/>
      </c>
    </row>
    <row r="44" spans="1:13" ht="12.75">
      <c r="A44" s="63">
        <f>IF(Report!B45="","",Report!B45)</f>
      </c>
      <c r="B44" s="55">
        <f>IF(Report!D45="","",Report!D45)</f>
      </c>
      <c r="C44" s="55"/>
      <c r="D44" s="55"/>
      <c r="E44" s="55"/>
      <c r="F44" s="55"/>
      <c r="G44" s="55"/>
      <c r="H44" s="55"/>
      <c r="I44" s="55"/>
      <c r="J44" s="55"/>
      <c r="K44" s="55"/>
      <c r="L44" s="55">
        <v>39</v>
      </c>
      <c r="M44" s="55">
        <f t="shared" si="0"/>
      </c>
    </row>
    <row r="45" spans="1:13" ht="12.75">
      <c r="A45" s="63">
        <f>IF(Report!B46="","",Report!B46)</f>
      </c>
      <c r="B45" s="55">
        <f>IF(Report!D46="","",Report!D46)</f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v>40</v>
      </c>
      <c r="M45" s="55">
        <f t="shared" si="0"/>
      </c>
    </row>
    <row r="47" spans="1:13" ht="12.75">
      <c r="A47" s="65" t="s">
        <v>54</v>
      </c>
      <c r="C47" s="55">
        <v>2.5</v>
      </c>
      <c r="D47" s="55">
        <v>7</v>
      </c>
      <c r="E47" s="55">
        <v>20</v>
      </c>
      <c r="F47" s="55">
        <v>42</v>
      </c>
      <c r="G47" s="55">
        <v>65</v>
      </c>
      <c r="H47" s="55">
        <v>86</v>
      </c>
      <c r="I47" s="55">
        <v>100</v>
      </c>
      <c r="J47" s="55">
        <v>100</v>
      </c>
      <c r="K47" s="55">
        <v>3.48</v>
      </c>
      <c r="M47" s="1"/>
    </row>
    <row r="48" spans="1:13" ht="12.75">
      <c r="A48" t="s">
        <v>36</v>
      </c>
      <c r="C48" s="55">
        <f>AVERAGE(C6:C45)</f>
        <v>1.1400000000000001</v>
      </c>
      <c r="D48" s="67">
        <f aca="true" t="shared" si="1" ref="D48:K48">AVERAGE(D6:D45)</f>
        <v>4.2</v>
      </c>
      <c r="E48" s="67">
        <f t="shared" si="1"/>
        <v>14</v>
      </c>
      <c r="F48" s="67">
        <f t="shared" si="1"/>
        <v>34</v>
      </c>
      <c r="G48" s="67">
        <f t="shared" si="1"/>
        <v>53.8</v>
      </c>
      <c r="H48" s="67">
        <f t="shared" si="1"/>
        <v>73.8</v>
      </c>
      <c r="I48" s="67">
        <f t="shared" si="1"/>
        <v>97.6</v>
      </c>
      <c r="J48" s="67">
        <f t="shared" si="1"/>
        <v>100</v>
      </c>
      <c r="K48" s="55">
        <f t="shared" si="1"/>
        <v>3.2279999999999993</v>
      </c>
      <c r="M48" s="1">
        <f>AVERAGE(M6:M45)</f>
        <v>3.226</v>
      </c>
    </row>
    <row r="49" spans="1:13" ht="12.75">
      <c r="A49" s="65" t="s">
        <v>23</v>
      </c>
      <c r="C49" s="55">
        <v>0</v>
      </c>
      <c r="D49" s="55">
        <v>0</v>
      </c>
      <c r="E49" s="55">
        <v>9</v>
      </c>
      <c r="F49" s="55">
        <v>27</v>
      </c>
      <c r="G49" s="55">
        <v>47</v>
      </c>
      <c r="H49" s="55">
        <v>68</v>
      </c>
      <c r="I49" s="55">
        <v>95</v>
      </c>
      <c r="J49" s="55">
        <v>100</v>
      </c>
      <c r="K49" s="55">
        <v>3.08</v>
      </c>
      <c r="M49" s="1"/>
    </row>
  </sheetData>
  <sheetProtection/>
  <mergeCells count="1">
    <mergeCell ref="C4:J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4" sqref="N4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20</v>
      </c>
      <c r="D1" s="113"/>
      <c r="E1" s="28" t="s">
        <v>6</v>
      </c>
      <c r="F1" s="13"/>
      <c r="G1" s="13"/>
      <c r="H1" s="13"/>
      <c r="I1" s="13"/>
      <c r="J1" s="13"/>
      <c r="K1" s="13"/>
      <c r="L1" s="13"/>
      <c r="N1" s="68" t="s">
        <v>55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69" t="s">
        <v>56</v>
      </c>
    </row>
    <row r="3" spans="1:14" s="14" customFormat="1" ht="12.75" customHeight="1">
      <c r="A3" s="120" t="s">
        <v>53</v>
      </c>
      <c r="B3" s="120"/>
      <c r="C3" s="116" t="str">
        <f>Input!B2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9" t="s">
        <v>77</v>
      </c>
    </row>
    <row r="4" spans="1:14" s="14" customFormat="1" ht="12.75" customHeight="1">
      <c r="A4" s="120" t="s">
        <v>19</v>
      </c>
      <c r="B4" s="120"/>
      <c r="C4" s="114" t="s">
        <v>76</v>
      </c>
      <c r="D4" s="115"/>
      <c r="E4" s="28" t="s">
        <v>4</v>
      </c>
      <c r="F4" s="13"/>
      <c r="G4" s="13"/>
      <c r="H4" s="13"/>
      <c r="I4" s="13"/>
      <c r="J4" s="13"/>
      <c r="K4" s="13"/>
      <c r="L4" s="13"/>
      <c r="N4" s="69" t="s">
        <v>57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IF(Input!C6="","No Data",Input!C6)</f>
        <v>1.9</v>
      </c>
      <c r="D7" s="76"/>
      <c r="E7" s="41"/>
      <c r="F7" s="18">
        <f aca="true" t="shared" si="0" ref="F7:F46">$O$11</f>
        <v>2.869</v>
      </c>
      <c r="G7" s="18">
        <f aca="true" t="shared" si="1" ref="G7:G46">$O$12</f>
        <v>2.5</v>
      </c>
      <c r="H7" s="18">
        <f aca="true" t="shared" si="2" ref="H7:H46">$O$8</f>
        <v>1.1400000000000001</v>
      </c>
      <c r="I7" s="18">
        <f aca="true" t="shared" si="3" ref="I7:I46">$O$13</f>
        <v>0</v>
      </c>
      <c r="J7" s="18">
        <f aca="true" t="shared" si="4" ref="J7:J46">$O$14</f>
        <v>0</v>
      </c>
      <c r="K7" s="19">
        <f>O$27</f>
        <v>0.65</v>
      </c>
      <c r="L7" s="19">
        <f aca="true" t="shared" si="5" ref="L7:L46">$O$30</f>
        <v>2.1255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IF(Input!C7="","No Data",Input!C7)</f>
        <v>1.1</v>
      </c>
      <c r="D8" s="77">
        <f>IF(C8="No Data","N/A",IF(C7="","",ABS(C7-C8)))</f>
        <v>0.7999999999999998</v>
      </c>
      <c r="E8" s="42"/>
      <c r="F8" s="18">
        <f t="shared" si="0"/>
        <v>2.869</v>
      </c>
      <c r="G8" s="18">
        <f t="shared" si="1"/>
        <v>2.5</v>
      </c>
      <c r="H8" s="18">
        <f t="shared" si="2"/>
        <v>1.1400000000000001</v>
      </c>
      <c r="I8" s="18">
        <f t="shared" si="3"/>
        <v>0</v>
      </c>
      <c r="J8" s="18">
        <f t="shared" si="4"/>
        <v>0</v>
      </c>
      <c r="K8" s="19">
        <f aca="true" t="shared" si="7" ref="K8:K46">O$27</f>
        <v>0.65</v>
      </c>
      <c r="L8" s="19">
        <f t="shared" si="5"/>
        <v>2.1255</v>
      </c>
      <c r="M8" s="20">
        <f t="shared" si="6"/>
        <v>0</v>
      </c>
      <c r="N8" s="22" t="s">
        <v>72</v>
      </c>
      <c r="O8" s="29">
        <f>AVERAGE(C7:C46)</f>
        <v>1.1400000000000001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IF(Input!C8="","No Data",Input!C8)</f>
        <v>0.5</v>
      </c>
      <c r="D9" s="77">
        <f>IF(C9="No Data","N/A",IF(C8="",IF(C7="","",ABS(C7-C9)),ABS(C8-C9)))</f>
        <v>0.6000000000000001</v>
      </c>
      <c r="E9" s="42"/>
      <c r="F9" s="18">
        <f t="shared" si="0"/>
        <v>2.869</v>
      </c>
      <c r="G9" s="18">
        <f t="shared" si="1"/>
        <v>2.5</v>
      </c>
      <c r="H9" s="18">
        <f t="shared" si="2"/>
        <v>1.1400000000000001</v>
      </c>
      <c r="I9" s="18">
        <f t="shared" si="3"/>
        <v>0</v>
      </c>
      <c r="J9" s="18">
        <f t="shared" si="4"/>
        <v>0</v>
      </c>
      <c r="K9" s="19">
        <f t="shared" si="7"/>
        <v>0.65</v>
      </c>
      <c r="L9" s="19">
        <f t="shared" si="5"/>
        <v>2.1255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IF(Input!C9="","No Data",Input!C9)</f>
        <v>1.3</v>
      </c>
      <c r="D10" s="77">
        <f>IF(C10="No Data","N/A",IF(C9="",IF(C8="",ABS(C7-C10),ABS(C8-C10)),ABS(C9-C10)))</f>
        <v>0.8</v>
      </c>
      <c r="E10" s="42"/>
      <c r="F10" s="18">
        <f t="shared" si="0"/>
        <v>2.869</v>
      </c>
      <c r="G10" s="18">
        <f t="shared" si="1"/>
        <v>2.5</v>
      </c>
      <c r="H10" s="18">
        <f t="shared" si="2"/>
        <v>1.1400000000000001</v>
      </c>
      <c r="I10" s="18">
        <f t="shared" si="3"/>
        <v>0</v>
      </c>
      <c r="J10" s="18">
        <f t="shared" si="4"/>
        <v>0</v>
      </c>
      <c r="K10" s="19">
        <f t="shared" si="7"/>
        <v>0.65</v>
      </c>
      <c r="L10" s="19">
        <f t="shared" si="5"/>
        <v>2.1255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IF(Input!C10="","No Data",Input!C10)</f>
        <v>0.9</v>
      </c>
      <c r="D11" s="77">
        <f aca="true" t="shared" si="8" ref="D11:D46">IF(C11="No Data","N/A",IF(C10="",IF(C9="",ABS(C8-C11),ABS(C9-C11)),ABS(C10-C11)))</f>
        <v>0.4</v>
      </c>
      <c r="E11" s="42"/>
      <c r="F11" s="18">
        <f t="shared" si="0"/>
        <v>2.869</v>
      </c>
      <c r="G11" s="18">
        <f t="shared" si="1"/>
        <v>2.5</v>
      </c>
      <c r="H11" s="18">
        <f t="shared" si="2"/>
        <v>1.1400000000000001</v>
      </c>
      <c r="I11" s="18">
        <f t="shared" si="3"/>
        <v>0</v>
      </c>
      <c r="J11" s="18">
        <f t="shared" si="4"/>
        <v>0</v>
      </c>
      <c r="K11" s="19">
        <f t="shared" si="7"/>
        <v>0.65</v>
      </c>
      <c r="L11" s="19">
        <f t="shared" si="5"/>
        <v>2.1255</v>
      </c>
      <c r="M11" s="20">
        <f t="shared" si="6"/>
        <v>0</v>
      </c>
      <c r="N11" s="25" t="s">
        <v>21</v>
      </c>
      <c r="O11" s="30">
        <f>O8+2.66*O27</f>
        <v>2.869</v>
      </c>
    </row>
    <row r="12" spans="1:15" ht="12.75" customHeight="1">
      <c r="A12" s="53">
        <f>IF(Report!B12="","",Report!B12)</f>
      </c>
      <c r="B12" s="40">
        <v>6</v>
      </c>
      <c r="C12" s="55" t="str">
        <f>IF(Input!C11="","No Data",Input!C11)</f>
        <v>No Data</v>
      </c>
      <c r="D12" s="77" t="str">
        <f t="shared" si="8"/>
        <v>N/A</v>
      </c>
      <c r="E12" s="42"/>
      <c r="F12" s="18">
        <f t="shared" si="0"/>
        <v>2.869</v>
      </c>
      <c r="G12" s="18">
        <f t="shared" si="1"/>
        <v>2.5</v>
      </c>
      <c r="H12" s="18">
        <f t="shared" si="2"/>
        <v>1.1400000000000001</v>
      </c>
      <c r="I12" s="18">
        <f t="shared" si="3"/>
        <v>0</v>
      </c>
      <c r="J12" s="18">
        <f t="shared" si="4"/>
        <v>0</v>
      </c>
      <c r="K12" s="19">
        <f t="shared" si="7"/>
        <v>0.65</v>
      </c>
      <c r="L12" s="19">
        <f t="shared" si="5"/>
        <v>2.1255</v>
      </c>
      <c r="M12" s="20">
        <f t="shared" si="6"/>
        <v>0</v>
      </c>
      <c r="N12" s="25" t="s">
        <v>22</v>
      </c>
      <c r="O12" s="30">
        <f>Input!C47</f>
        <v>2.5</v>
      </c>
    </row>
    <row r="13" spans="1:15" ht="12.75" customHeight="1">
      <c r="A13" s="53">
        <f>IF(Report!B13="","",Report!B13)</f>
      </c>
      <c r="B13" s="40">
        <v>7</v>
      </c>
      <c r="C13" s="55" t="str">
        <f>IF(Input!C12="","No Data",Input!C12)</f>
        <v>No Data</v>
      </c>
      <c r="D13" s="77" t="str">
        <f t="shared" si="8"/>
        <v>N/A</v>
      </c>
      <c r="E13" s="42"/>
      <c r="F13" s="18">
        <f t="shared" si="0"/>
        <v>2.869</v>
      </c>
      <c r="G13" s="18">
        <f t="shared" si="1"/>
        <v>2.5</v>
      </c>
      <c r="H13" s="18">
        <f t="shared" si="2"/>
        <v>1.1400000000000001</v>
      </c>
      <c r="I13" s="18">
        <f t="shared" si="3"/>
        <v>0</v>
      </c>
      <c r="J13" s="18">
        <f t="shared" si="4"/>
        <v>0</v>
      </c>
      <c r="K13" s="19">
        <f t="shared" si="7"/>
        <v>0.65</v>
      </c>
      <c r="L13" s="19">
        <f t="shared" si="5"/>
        <v>2.1255</v>
      </c>
      <c r="M13" s="20">
        <f t="shared" si="6"/>
        <v>0</v>
      </c>
      <c r="N13" s="25" t="s">
        <v>23</v>
      </c>
      <c r="O13" s="30">
        <f>Input!C49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IF(Input!C13="","No Data",Input!C13)</f>
        <v>No Data</v>
      </c>
      <c r="D14" s="77" t="str">
        <f t="shared" si="8"/>
        <v>N/A</v>
      </c>
      <c r="E14" s="42"/>
      <c r="F14" s="18">
        <f t="shared" si="0"/>
        <v>2.869</v>
      </c>
      <c r="G14" s="18">
        <f t="shared" si="1"/>
        <v>2.5</v>
      </c>
      <c r="H14" s="18">
        <f t="shared" si="2"/>
        <v>1.1400000000000001</v>
      </c>
      <c r="I14" s="18">
        <f t="shared" si="3"/>
        <v>0</v>
      </c>
      <c r="J14" s="18">
        <f t="shared" si="4"/>
        <v>0</v>
      </c>
      <c r="K14" s="19">
        <f t="shared" si="7"/>
        <v>0.65</v>
      </c>
      <c r="L14" s="19">
        <f t="shared" si="5"/>
        <v>2.1255</v>
      </c>
      <c r="M14" s="20">
        <f t="shared" si="6"/>
        <v>0</v>
      </c>
      <c r="N14" s="47" t="s">
        <v>24</v>
      </c>
      <c r="O14" s="31">
        <f>IF(O8-2.66*O27&lt;0,0,O8-2.66*O27)</f>
        <v>0</v>
      </c>
    </row>
    <row r="15" spans="1:13" ht="12.75" customHeight="1">
      <c r="A15" s="53">
        <f>IF(Report!B15="","",Report!B15)</f>
      </c>
      <c r="B15" s="40">
        <v>9</v>
      </c>
      <c r="C15" s="55" t="str">
        <f>IF(Input!C14="","No Data",Input!C14)</f>
        <v>No Data</v>
      </c>
      <c r="D15" s="77" t="str">
        <f t="shared" si="8"/>
        <v>N/A</v>
      </c>
      <c r="E15" s="42"/>
      <c r="F15" s="18">
        <f t="shared" si="0"/>
        <v>2.869</v>
      </c>
      <c r="G15" s="18">
        <f t="shared" si="1"/>
        <v>2.5</v>
      </c>
      <c r="H15" s="18">
        <f t="shared" si="2"/>
        <v>1.1400000000000001</v>
      </c>
      <c r="I15" s="18">
        <f t="shared" si="3"/>
        <v>0</v>
      </c>
      <c r="J15" s="18">
        <f t="shared" si="4"/>
        <v>0</v>
      </c>
      <c r="K15" s="19">
        <f t="shared" si="7"/>
        <v>0.65</v>
      </c>
      <c r="L15" s="19">
        <f t="shared" si="5"/>
        <v>2.1255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IF(Input!C15="","No Data",Input!C15)</f>
        <v>No Data</v>
      </c>
      <c r="D16" s="77" t="str">
        <f t="shared" si="8"/>
        <v>N/A</v>
      </c>
      <c r="E16" s="42"/>
      <c r="F16" s="18">
        <f t="shared" si="0"/>
        <v>2.869</v>
      </c>
      <c r="G16" s="18">
        <f t="shared" si="1"/>
        <v>2.5</v>
      </c>
      <c r="H16" s="18">
        <f t="shared" si="2"/>
        <v>1.1400000000000001</v>
      </c>
      <c r="I16" s="18">
        <f t="shared" si="3"/>
        <v>0</v>
      </c>
      <c r="J16" s="18">
        <f t="shared" si="4"/>
        <v>0</v>
      </c>
      <c r="K16" s="19">
        <f t="shared" si="7"/>
        <v>0.65</v>
      </c>
      <c r="L16" s="19">
        <f t="shared" si="5"/>
        <v>2.1255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IF(Input!C16="","No Data",Input!C16)</f>
        <v>No Data</v>
      </c>
      <c r="D17" s="77" t="str">
        <f t="shared" si="8"/>
        <v>N/A</v>
      </c>
      <c r="E17" s="42"/>
      <c r="F17" s="18">
        <f t="shared" si="0"/>
        <v>2.869</v>
      </c>
      <c r="G17" s="18">
        <f t="shared" si="1"/>
        <v>2.5</v>
      </c>
      <c r="H17" s="18">
        <f t="shared" si="2"/>
        <v>1.1400000000000001</v>
      </c>
      <c r="I17" s="18">
        <f t="shared" si="3"/>
        <v>0</v>
      </c>
      <c r="J17" s="18">
        <f t="shared" si="4"/>
        <v>0</v>
      </c>
      <c r="K17" s="19">
        <f t="shared" si="7"/>
        <v>0.65</v>
      </c>
      <c r="L17" s="19">
        <f t="shared" si="5"/>
        <v>2.1255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IF(Input!C17="","No Data",Input!C17)</f>
        <v>No Data</v>
      </c>
      <c r="D18" s="77" t="str">
        <f t="shared" si="8"/>
        <v>N/A</v>
      </c>
      <c r="E18" s="42"/>
      <c r="F18" s="18">
        <f t="shared" si="0"/>
        <v>2.869</v>
      </c>
      <c r="G18" s="18">
        <f t="shared" si="1"/>
        <v>2.5</v>
      </c>
      <c r="H18" s="18">
        <f t="shared" si="2"/>
        <v>1.1400000000000001</v>
      </c>
      <c r="I18" s="18">
        <f t="shared" si="3"/>
        <v>0</v>
      </c>
      <c r="J18" s="18">
        <f t="shared" si="4"/>
        <v>0</v>
      </c>
      <c r="K18" s="19">
        <f t="shared" si="7"/>
        <v>0.65</v>
      </c>
      <c r="L18" s="19">
        <f t="shared" si="5"/>
        <v>2.1255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IF(Input!C18="","No Data",Input!C18)</f>
        <v>No Data</v>
      </c>
      <c r="D19" s="77" t="str">
        <f t="shared" si="8"/>
        <v>N/A</v>
      </c>
      <c r="E19" s="42"/>
      <c r="F19" s="18">
        <f t="shared" si="0"/>
        <v>2.869</v>
      </c>
      <c r="G19" s="18">
        <f t="shared" si="1"/>
        <v>2.5</v>
      </c>
      <c r="H19" s="18">
        <f t="shared" si="2"/>
        <v>1.1400000000000001</v>
      </c>
      <c r="I19" s="18">
        <f t="shared" si="3"/>
        <v>0</v>
      </c>
      <c r="J19" s="18">
        <f t="shared" si="4"/>
        <v>0</v>
      </c>
      <c r="K19" s="19">
        <f t="shared" si="7"/>
        <v>0.65</v>
      </c>
      <c r="L19" s="19">
        <f t="shared" si="5"/>
        <v>2.1255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IF(Input!C19="","No Data",Input!C19)</f>
        <v>No Data</v>
      </c>
      <c r="D20" s="77" t="str">
        <f t="shared" si="8"/>
        <v>N/A</v>
      </c>
      <c r="E20" s="42"/>
      <c r="F20" s="18">
        <f t="shared" si="0"/>
        <v>2.869</v>
      </c>
      <c r="G20" s="18">
        <f t="shared" si="1"/>
        <v>2.5</v>
      </c>
      <c r="H20" s="18">
        <f t="shared" si="2"/>
        <v>1.1400000000000001</v>
      </c>
      <c r="I20" s="18">
        <f t="shared" si="3"/>
        <v>0</v>
      </c>
      <c r="J20" s="18">
        <f t="shared" si="4"/>
        <v>0</v>
      </c>
      <c r="K20" s="19">
        <f t="shared" si="7"/>
        <v>0.65</v>
      </c>
      <c r="L20" s="19">
        <f t="shared" si="5"/>
        <v>2.1255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IF(Input!C20="","No Data",Input!C20)</f>
        <v>No Data</v>
      </c>
      <c r="D21" s="77" t="str">
        <f t="shared" si="8"/>
        <v>N/A</v>
      </c>
      <c r="E21" s="42"/>
      <c r="F21" s="18">
        <f t="shared" si="0"/>
        <v>2.869</v>
      </c>
      <c r="G21" s="18">
        <f t="shared" si="1"/>
        <v>2.5</v>
      </c>
      <c r="H21" s="18">
        <f t="shared" si="2"/>
        <v>1.1400000000000001</v>
      </c>
      <c r="I21" s="18">
        <f t="shared" si="3"/>
        <v>0</v>
      </c>
      <c r="J21" s="18">
        <f t="shared" si="4"/>
        <v>0</v>
      </c>
      <c r="K21" s="19">
        <f t="shared" si="7"/>
        <v>0.65</v>
      </c>
      <c r="L21" s="19">
        <f t="shared" si="5"/>
        <v>2.1255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IF(Input!C21="","No Data",Input!C21)</f>
        <v>No Data</v>
      </c>
      <c r="D22" s="77" t="str">
        <f t="shared" si="8"/>
        <v>N/A</v>
      </c>
      <c r="E22" s="42"/>
      <c r="F22" s="18">
        <f t="shared" si="0"/>
        <v>2.869</v>
      </c>
      <c r="G22" s="18">
        <f t="shared" si="1"/>
        <v>2.5</v>
      </c>
      <c r="H22" s="18">
        <f t="shared" si="2"/>
        <v>1.1400000000000001</v>
      </c>
      <c r="I22" s="18">
        <f t="shared" si="3"/>
        <v>0</v>
      </c>
      <c r="J22" s="18">
        <f t="shared" si="4"/>
        <v>0</v>
      </c>
      <c r="K22" s="19">
        <f t="shared" si="7"/>
        <v>0.65</v>
      </c>
      <c r="L22" s="19">
        <f t="shared" si="5"/>
        <v>2.1255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IF(Input!C22="","No Data",Input!C22)</f>
        <v>No Data</v>
      </c>
      <c r="D23" s="77" t="str">
        <f t="shared" si="8"/>
        <v>N/A</v>
      </c>
      <c r="E23" s="42"/>
      <c r="F23" s="18">
        <f t="shared" si="0"/>
        <v>2.869</v>
      </c>
      <c r="G23" s="18">
        <f t="shared" si="1"/>
        <v>2.5</v>
      </c>
      <c r="H23" s="18">
        <f t="shared" si="2"/>
        <v>1.1400000000000001</v>
      </c>
      <c r="I23" s="18">
        <f t="shared" si="3"/>
        <v>0</v>
      </c>
      <c r="J23" s="18">
        <f t="shared" si="4"/>
        <v>0</v>
      </c>
      <c r="K23" s="19">
        <f t="shared" si="7"/>
        <v>0.65</v>
      </c>
      <c r="L23" s="19">
        <f t="shared" si="5"/>
        <v>2.1255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IF(Input!C23="","No Data",Input!C23)</f>
        <v>No Data</v>
      </c>
      <c r="D24" s="77" t="str">
        <f t="shared" si="8"/>
        <v>N/A</v>
      </c>
      <c r="E24" s="43"/>
      <c r="F24" s="18">
        <f t="shared" si="0"/>
        <v>2.869</v>
      </c>
      <c r="G24" s="18">
        <f t="shared" si="1"/>
        <v>2.5</v>
      </c>
      <c r="H24" s="18">
        <f t="shared" si="2"/>
        <v>1.1400000000000001</v>
      </c>
      <c r="I24" s="18">
        <f t="shared" si="3"/>
        <v>0</v>
      </c>
      <c r="J24" s="18">
        <f t="shared" si="4"/>
        <v>0</v>
      </c>
      <c r="K24" s="19">
        <f t="shared" si="7"/>
        <v>0.65</v>
      </c>
      <c r="L24" s="19">
        <f t="shared" si="5"/>
        <v>2.1255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IF(Input!C24="","No Data",Input!C24)</f>
        <v>No Data</v>
      </c>
      <c r="D25" s="77" t="str">
        <f t="shared" si="8"/>
        <v>N/A</v>
      </c>
      <c r="E25" s="43"/>
      <c r="F25" s="18">
        <f t="shared" si="0"/>
        <v>2.869</v>
      </c>
      <c r="G25" s="18">
        <f t="shared" si="1"/>
        <v>2.5</v>
      </c>
      <c r="H25" s="18">
        <f t="shared" si="2"/>
        <v>1.1400000000000001</v>
      </c>
      <c r="I25" s="18">
        <f t="shared" si="3"/>
        <v>0</v>
      </c>
      <c r="J25" s="18">
        <f t="shared" si="4"/>
        <v>0</v>
      </c>
      <c r="K25" s="19">
        <f t="shared" si="7"/>
        <v>0.65</v>
      </c>
      <c r="L25" s="19">
        <f t="shared" si="5"/>
        <v>2.1255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IF(Input!C25="","No Data",Input!C25)</f>
        <v>No Data</v>
      </c>
      <c r="D26" s="77" t="str">
        <f t="shared" si="8"/>
        <v>N/A</v>
      </c>
      <c r="E26" s="43"/>
      <c r="F26" s="18">
        <f t="shared" si="0"/>
        <v>2.869</v>
      </c>
      <c r="G26" s="18">
        <f t="shared" si="1"/>
        <v>2.5</v>
      </c>
      <c r="H26" s="18">
        <f t="shared" si="2"/>
        <v>1.1400000000000001</v>
      </c>
      <c r="I26" s="18">
        <f t="shared" si="3"/>
        <v>0</v>
      </c>
      <c r="J26" s="18">
        <f t="shared" si="4"/>
        <v>0</v>
      </c>
      <c r="K26" s="19">
        <f t="shared" si="7"/>
        <v>0.65</v>
      </c>
      <c r="L26" s="19">
        <f t="shared" si="5"/>
        <v>2.1255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IF(Input!C26="","No Data",Input!C26)</f>
        <v>No Data</v>
      </c>
      <c r="D27" s="77" t="str">
        <f t="shared" si="8"/>
        <v>N/A</v>
      </c>
      <c r="E27" s="43"/>
      <c r="F27" s="18">
        <f t="shared" si="0"/>
        <v>2.869</v>
      </c>
      <c r="G27" s="18">
        <f t="shared" si="1"/>
        <v>2.5</v>
      </c>
      <c r="H27" s="18">
        <f t="shared" si="2"/>
        <v>1.1400000000000001</v>
      </c>
      <c r="I27" s="18">
        <f t="shared" si="3"/>
        <v>0</v>
      </c>
      <c r="J27" s="18">
        <f t="shared" si="4"/>
        <v>0</v>
      </c>
      <c r="K27" s="19">
        <f t="shared" si="7"/>
        <v>0.65</v>
      </c>
      <c r="L27" s="19">
        <f t="shared" si="5"/>
        <v>2.1255</v>
      </c>
      <c r="M27" s="20">
        <f t="shared" si="6"/>
        <v>0</v>
      </c>
      <c r="N27" s="22" t="s">
        <v>72</v>
      </c>
      <c r="O27" s="29">
        <f>AVERAGE(D8:D46)</f>
        <v>0.65</v>
      </c>
    </row>
    <row r="28" spans="1:15" ht="12.75" customHeight="1">
      <c r="A28" s="53">
        <f>IF(Report!B28="","",Report!B28)</f>
      </c>
      <c r="B28" s="44">
        <v>22</v>
      </c>
      <c r="C28" s="55" t="str">
        <f>IF(Input!C27="","No Data",Input!C27)</f>
        <v>No Data</v>
      </c>
      <c r="D28" s="77" t="str">
        <f t="shared" si="8"/>
        <v>N/A</v>
      </c>
      <c r="E28" s="43"/>
      <c r="F28" s="18">
        <f t="shared" si="0"/>
        <v>2.869</v>
      </c>
      <c r="G28" s="18">
        <f t="shared" si="1"/>
        <v>2.5</v>
      </c>
      <c r="H28" s="18">
        <f t="shared" si="2"/>
        <v>1.1400000000000001</v>
      </c>
      <c r="I28" s="18">
        <f t="shared" si="3"/>
        <v>0</v>
      </c>
      <c r="J28" s="18">
        <f t="shared" si="4"/>
        <v>0</v>
      </c>
      <c r="K28" s="19">
        <f t="shared" si="7"/>
        <v>0.65</v>
      </c>
      <c r="L28" s="19">
        <f t="shared" si="5"/>
        <v>2.1255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IF(Input!C28="","No Data",Input!C28)</f>
        <v>No Data</v>
      </c>
      <c r="D29" s="77" t="str">
        <f t="shared" si="8"/>
        <v>N/A</v>
      </c>
      <c r="E29" s="43"/>
      <c r="F29" s="18">
        <f t="shared" si="0"/>
        <v>2.869</v>
      </c>
      <c r="G29" s="18">
        <f t="shared" si="1"/>
        <v>2.5</v>
      </c>
      <c r="H29" s="18">
        <f t="shared" si="2"/>
        <v>1.1400000000000001</v>
      </c>
      <c r="I29" s="18">
        <f t="shared" si="3"/>
        <v>0</v>
      </c>
      <c r="J29" s="18">
        <f t="shared" si="4"/>
        <v>0</v>
      </c>
      <c r="K29" s="19">
        <f t="shared" si="7"/>
        <v>0.65</v>
      </c>
      <c r="L29" s="19">
        <f t="shared" si="5"/>
        <v>2.1255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IF(Input!C29="","No Data",Input!C29)</f>
        <v>No Data</v>
      </c>
      <c r="D30" s="77" t="str">
        <f t="shared" si="8"/>
        <v>N/A</v>
      </c>
      <c r="E30" s="43"/>
      <c r="F30" s="18">
        <f t="shared" si="0"/>
        <v>2.869</v>
      </c>
      <c r="G30" s="18">
        <f t="shared" si="1"/>
        <v>2.5</v>
      </c>
      <c r="H30" s="18">
        <f t="shared" si="2"/>
        <v>1.1400000000000001</v>
      </c>
      <c r="I30" s="18">
        <f t="shared" si="3"/>
        <v>0</v>
      </c>
      <c r="J30" s="18">
        <f t="shared" si="4"/>
        <v>0</v>
      </c>
      <c r="K30" s="19">
        <f t="shared" si="7"/>
        <v>0.65</v>
      </c>
      <c r="L30" s="19">
        <f t="shared" si="5"/>
        <v>2.1255</v>
      </c>
      <c r="M30" s="20">
        <f t="shared" si="6"/>
        <v>0</v>
      </c>
      <c r="N30" s="25" t="s">
        <v>21</v>
      </c>
      <c r="O30" s="30">
        <f>3.27*O27</f>
        <v>2.1255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IF(Input!C30="","No Data",Input!C30)</f>
        <v>No Data</v>
      </c>
      <c r="D31" s="77" t="str">
        <f t="shared" si="8"/>
        <v>N/A</v>
      </c>
      <c r="E31" s="41"/>
      <c r="F31" s="18">
        <f t="shared" si="0"/>
        <v>2.869</v>
      </c>
      <c r="G31" s="18">
        <f t="shared" si="1"/>
        <v>2.5</v>
      </c>
      <c r="H31" s="18">
        <f t="shared" si="2"/>
        <v>1.1400000000000001</v>
      </c>
      <c r="I31" s="18">
        <f t="shared" si="3"/>
        <v>0</v>
      </c>
      <c r="J31" s="18">
        <f t="shared" si="4"/>
        <v>0</v>
      </c>
      <c r="K31" s="19">
        <f t="shared" si="7"/>
        <v>0.65</v>
      </c>
      <c r="L31" s="19">
        <f t="shared" si="5"/>
        <v>2.1255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IF(Input!C31="","No Data",Input!C31)</f>
        <v>No Data</v>
      </c>
      <c r="D32" s="77" t="str">
        <f t="shared" si="8"/>
        <v>N/A</v>
      </c>
      <c r="E32" s="41"/>
      <c r="F32" s="18">
        <f t="shared" si="0"/>
        <v>2.869</v>
      </c>
      <c r="G32" s="18">
        <f t="shared" si="1"/>
        <v>2.5</v>
      </c>
      <c r="H32" s="18">
        <f t="shared" si="2"/>
        <v>1.1400000000000001</v>
      </c>
      <c r="I32" s="18">
        <f t="shared" si="3"/>
        <v>0</v>
      </c>
      <c r="J32" s="18">
        <f t="shared" si="4"/>
        <v>0</v>
      </c>
      <c r="K32" s="19">
        <f t="shared" si="7"/>
        <v>0.65</v>
      </c>
      <c r="L32" s="19">
        <f t="shared" si="5"/>
        <v>2.1255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IF(Input!C32="","No Data",Input!C32)</f>
        <v>No Data</v>
      </c>
      <c r="D33" s="77" t="str">
        <f t="shared" si="8"/>
        <v>N/A</v>
      </c>
      <c r="E33" s="41"/>
      <c r="F33" s="18">
        <f t="shared" si="0"/>
        <v>2.869</v>
      </c>
      <c r="G33" s="18">
        <f t="shared" si="1"/>
        <v>2.5</v>
      </c>
      <c r="H33" s="18">
        <f t="shared" si="2"/>
        <v>1.1400000000000001</v>
      </c>
      <c r="I33" s="18">
        <f t="shared" si="3"/>
        <v>0</v>
      </c>
      <c r="J33" s="18">
        <f t="shared" si="4"/>
        <v>0</v>
      </c>
      <c r="K33" s="19">
        <f t="shared" si="7"/>
        <v>0.65</v>
      </c>
      <c r="L33" s="19">
        <f t="shared" si="5"/>
        <v>2.1255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IF(Input!C33="","No Data",Input!C33)</f>
        <v>No Data</v>
      </c>
      <c r="D34" s="77" t="str">
        <f t="shared" si="8"/>
        <v>N/A</v>
      </c>
      <c r="E34" s="41"/>
      <c r="F34" s="18">
        <f t="shared" si="0"/>
        <v>2.869</v>
      </c>
      <c r="G34" s="18">
        <f t="shared" si="1"/>
        <v>2.5</v>
      </c>
      <c r="H34" s="18">
        <f t="shared" si="2"/>
        <v>1.1400000000000001</v>
      </c>
      <c r="I34" s="18">
        <f t="shared" si="3"/>
        <v>0</v>
      </c>
      <c r="J34" s="18">
        <f t="shared" si="4"/>
        <v>0</v>
      </c>
      <c r="K34" s="19">
        <f t="shared" si="7"/>
        <v>0.65</v>
      </c>
      <c r="L34" s="19">
        <f t="shared" si="5"/>
        <v>2.1255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IF(Input!C34="","No Data",Input!C34)</f>
        <v>No Data</v>
      </c>
      <c r="D35" s="77" t="str">
        <f t="shared" si="8"/>
        <v>N/A</v>
      </c>
      <c r="E35" s="41"/>
      <c r="F35" s="18">
        <f t="shared" si="0"/>
        <v>2.869</v>
      </c>
      <c r="G35" s="18">
        <f t="shared" si="1"/>
        <v>2.5</v>
      </c>
      <c r="H35" s="18">
        <f t="shared" si="2"/>
        <v>1.1400000000000001</v>
      </c>
      <c r="I35" s="18">
        <f t="shared" si="3"/>
        <v>0</v>
      </c>
      <c r="J35" s="18">
        <f t="shared" si="4"/>
        <v>0</v>
      </c>
      <c r="K35" s="19">
        <f t="shared" si="7"/>
        <v>0.65</v>
      </c>
      <c r="L35" s="19">
        <f t="shared" si="5"/>
        <v>2.1255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IF(Input!C35="","No Data",Input!C35)</f>
        <v>No Data</v>
      </c>
      <c r="D36" s="77" t="str">
        <f t="shared" si="8"/>
        <v>N/A</v>
      </c>
      <c r="E36" s="45"/>
      <c r="F36" s="18">
        <f t="shared" si="0"/>
        <v>2.869</v>
      </c>
      <c r="G36" s="18">
        <f t="shared" si="1"/>
        <v>2.5</v>
      </c>
      <c r="H36" s="18">
        <f t="shared" si="2"/>
        <v>1.1400000000000001</v>
      </c>
      <c r="I36" s="18">
        <f t="shared" si="3"/>
        <v>0</v>
      </c>
      <c r="J36" s="18">
        <f t="shared" si="4"/>
        <v>0</v>
      </c>
      <c r="K36" s="19">
        <f t="shared" si="7"/>
        <v>0.65</v>
      </c>
      <c r="L36" s="19">
        <f t="shared" si="5"/>
        <v>2.1255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IF(Input!C36="","No Data",Input!C36)</f>
        <v>No Data</v>
      </c>
      <c r="D37" s="77" t="str">
        <f t="shared" si="8"/>
        <v>N/A</v>
      </c>
      <c r="E37" s="45"/>
      <c r="F37" s="18">
        <f t="shared" si="0"/>
        <v>2.869</v>
      </c>
      <c r="G37" s="18">
        <f t="shared" si="1"/>
        <v>2.5</v>
      </c>
      <c r="H37" s="18">
        <f t="shared" si="2"/>
        <v>1.1400000000000001</v>
      </c>
      <c r="I37" s="18">
        <f t="shared" si="3"/>
        <v>0</v>
      </c>
      <c r="J37" s="18">
        <f t="shared" si="4"/>
        <v>0</v>
      </c>
      <c r="K37" s="19">
        <f t="shared" si="7"/>
        <v>0.65</v>
      </c>
      <c r="L37" s="19">
        <f t="shared" si="5"/>
        <v>2.1255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IF(Input!C37="","No Data",Input!C37)</f>
        <v>No Data</v>
      </c>
      <c r="D38" s="77" t="str">
        <f t="shared" si="8"/>
        <v>N/A</v>
      </c>
      <c r="E38" s="45"/>
      <c r="F38" s="18">
        <f t="shared" si="0"/>
        <v>2.869</v>
      </c>
      <c r="G38" s="18">
        <f t="shared" si="1"/>
        <v>2.5</v>
      </c>
      <c r="H38" s="18">
        <f t="shared" si="2"/>
        <v>1.1400000000000001</v>
      </c>
      <c r="I38" s="18">
        <f t="shared" si="3"/>
        <v>0</v>
      </c>
      <c r="J38" s="18">
        <f t="shared" si="4"/>
        <v>0</v>
      </c>
      <c r="K38" s="19">
        <f t="shared" si="7"/>
        <v>0.65</v>
      </c>
      <c r="L38" s="19">
        <f t="shared" si="5"/>
        <v>2.1255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IF(Input!C38="","No Data",Input!C38)</f>
        <v>No Data</v>
      </c>
      <c r="D39" s="77" t="str">
        <f t="shared" si="8"/>
        <v>N/A</v>
      </c>
      <c r="E39" s="45"/>
      <c r="F39" s="18">
        <f t="shared" si="0"/>
        <v>2.869</v>
      </c>
      <c r="G39" s="18">
        <f t="shared" si="1"/>
        <v>2.5</v>
      </c>
      <c r="H39" s="18">
        <f t="shared" si="2"/>
        <v>1.1400000000000001</v>
      </c>
      <c r="I39" s="18">
        <f t="shared" si="3"/>
        <v>0</v>
      </c>
      <c r="J39" s="18">
        <f t="shared" si="4"/>
        <v>0</v>
      </c>
      <c r="K39" s="19">
        <f t="shared" si="7"/>
        <v>0.65</v>
      </c>
      <c r="L39" s="19">
        <f t="shared" si="5"/>
        <v>2.1255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IF(Input!C39="","No Data",Input!C39)</f>
        <v>No Data</v>
      </c>
      <c r="D40" s="77" t="str">
        <f t="shared" si="8"/>
        <v>N/A</v>
      </c>
      <c r="E40" s="45"/>
      <c r="F40" s="18">
        <f t="shared" si="0"/>
        <v>2.869</v>
      </c>
      <c r="G40" s="18">
        <f t="shared" si="1"/>
        <v>2.5</v>
      </c>
      <c r="H40" s="18">
        <f t="shared" si="2"/>
        <v>1.1400000000000001</v>
      </c>
      <c r="I40" s="18">
        <f t="shared" si="3"/>
        <v>0</v>
      </c>
      <c r="J40" s="18">
        <f t="shared" si="4"/>
        <v>0</v>
      </c>
      <c r="K40" s="19">
        <f t="shared" si="7"/>
        <v>0.65</v>
      </c>
      <c r="L40" s="19">
        <f t="shared" si="5"/>
        <v>2.1255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IF(Input!C40="","No Data",Input!C40)</f>
        <v>No Data</v>
      </c>
      <c r="D41" s="77" t="str">
        <f t="shared" si="8"/>
        <v>N/A</v>
      </c>
      <c r="E41" s="45"/>
      <c r="F41" s="18">
        <f t="shared" si="0"/>
        <v>2.869</v>
      </c>
      <c r="G41" s="18">
        <f t="shared" si="1"/>
        <v>2.5</v>
      </c>
      <c r="H41" s="18">
        <f t="shared" si="2"/>
        <v>1.1400000000000001</v>
      </c>
      <c r="I41" s="18">
        <f t="shared" si="3"/>
        <v>0</v>
      </c>
      <c r="J41" s="18">
        <f t="shared" si="4"/>
        <v>0</v>
      </c>
      <c r="K41" s="19">
        <f t="shared" si="7"/>
        <v>0.65</v>
      </c>
      <c r="L41" s="19">
        <f t="shared" si="5"/>
        <v>2.1255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IF(Input!C41="","No Data",Input!C41)</f>
        <v>No Data</v>
      </c>
      <c r="D42" s="77" t="str">
        <f t="shared" si="8"/>
        <v>N/A</v>
      </c>
      <c r="E42" s="45"/>
      <c r="F42" s="18">
        <f t="shared" si="0"/>
        <v>2.869</v>
      </c>
      <c r="G42" s="18">
        <f t="shared" si="1"/>
        <v>2.5</v>
      </c>
      <c r="H42" s="18">
        <f t="shared" si="2"/>
        <v>1.1400000000000001</v>
      </c>
      <c r="I42" s="18">
        <f t="shared" si="3"/>
        <v>0</v>
      </c>
      <c r="J42" s="18">
        <f t="shared" si="4"/>
        <v>0</v>
      </c>
      <c r="K42" s="19">
        <f t="shared" si="7"/>
        <v>0.65</v>
      </c>
      <c r="L42" s="19">
        <f t="shared" si="5"/>
        <v>2.1255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IF(Input!C42="","No Data",Input!C42)</f>
        <v>No Data</v>
      </c>
      <c r="D43" s="77" t="str">
        <f t="shared" si="8"/>
        <v>N/A</v>
      </c>
      <c r="E43" s="45"/>
      <c r="F43" s="18">
        <f t="shared" si="0"/>
        <v>2.869</v>
      </c>
      <c r="G43" s="18">
        <f t="shared" si="1"/>
        <v>2.5</v>
      </c>
      <c r="H43" s="18">
        <f t="shared" si="2"/>
        <v>1.1400000000000001</v>
      </c>
      <c r="I43" s="18">
        <f t="shared" si="3"/>
        <v>0</v>
      </c>
      <c r="J43" s="18">
        <f t="shared" si="4"/>
        <v>0</v>
      </c>
      <c r="K43" s="19">
        <f t="shared" si="7"/>
        <v>0.65</v>
      </c>
      <c r="L43" s="19">
        <f t="shared" si="5"/>
        <v>2.1255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IF(Input!C43="","No Data",Input!C43)</f>
        <v>No Data</v>
      </c>
      <c r="D44" s="77" t="str">
        <f t="shared" si="8"/>
        <v>N/A</v>
      </c>
      <c r="E44" s="45"/>
      <c r="F44" s="18">
        <f t="shared" si="0"/>
        <v>2.869</v>
      </c>
      <c r="G44" s="18">
        <f t="shared" si="1"/>
        <v>2.5</v>
      </c>
      <c r="H44" s="18">
        <f t="shared" si="2"/>
        <v>1.1400000000000001</v>
      </c>
      <c r="I44" s="18">
        <f t="shared" si="3"/>
        <v>0</v>
      </c>
      <c r="J44" s="18">
        <f t="shared" si="4"/>
        <v>0</v>
      </c>
      <c r="K44" s="19">
        <f t="shared" si="7"/>
        <v>0.65</v>
      </c>
      <c r="L44" s="19">
        <f t="shared" si="5"/>
        <v>2.1255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IF(Input!C44="","No Data",Input!C44)</f>
        <v>No Data</v>
      </c>
      <c r="D45" s="77" t="str">
        <f t="shared" si="8"/>
        <v>N/A</v>
      </c>
      <c r="E45" s="45"/>
      <c r="F45" s="18">
        <f t="shared" si="0"/>
        <v>2.869</v>
      </c>
      <c r="G45" s="18">
        <f t="shared" si="1"/>
        <v>2.5</v>
      </c>
      <c r="H45" s="18">
        <f t="shared" si="2"/>
        <v>1.1400000000000001</v>
      </c>
      <c r="I45" s="18">
        <f t="shared" si="3"/>
        <v>0</v>
      </c>
      <c r="J45" s="18">
        <f t="shared" si="4"/>
        <v>0</v>
      </c>
      <c r="K45" s="19">
        <f t="shared" si="7"/>
        <v>0.65</v>
      </c>
      <c r="L45" s="19">
        <f t="shared" si="5"/>
        <v>2.1255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IF(Input!C45="","No Data",Input!C45)</f>
        <v>No Data</v>
      </c>
      <c r="D46" s="77" t="str">
        <f t="shared" si="8"/>
        <v>N/A</v>
      </c>
      <c r="E46" s="45"/>
      <c r="F46" s="18">
        <f t="shared" si="0"/>
        <v>2.869</v>
      </c>
      <c r="G46" s="18">
        <f t="shared" si="1"/>
        <v>2.5</v>
      </c>
      <c r="H46" s="18">
        <f t="shared" si="2"/>
        <v>1.1400000000000001</v>
      </c>
      <c r="I46" s="18">
        <f t="shared" si="3"/>
        <v>0</v>
      </c>
      <c r="J46" s="18">
        <f t="shared" si="4"/>
        <v>0</v>
      </c>
      <c r="K46" s="19">
        <f t="shared" si="7"/>
        <v>0.65</v>
      </c>
      <c r="L46" s="19">
        <f t="shared" si="5"/>
        <v>2.1255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25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1" t="str">
        <f>'#200'!C4:D4</f>
        <v>Hi-Ball Construction</v>
      </c>
      <c r="D4" s="115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IF(Input!D6="","No Data",Input!D6)</f>
        <v>5</v>
      </c>
      <c r="D7" s="76"/>
      <c r="E7" s="41"/>
      <c r="F7" s="18">
        <f aca="true" t="shared" si="0" ref="F7:F46">$O$11</f>
        <v>8.190000000000001</v>
      </c>
      <c r="G7" s="18">
        <f aca="true" t="shared" si="1" ref="G7:G46">$O$12</f>
        <v>7</v>
      </c>
      <c r="H7" s="18">
        <f aca="true" t="shared" si="2" ref="H7:H46">$O$8</f>
        <v>4.2</v>
      </c>
      <c r="I7" s="18">
        <f aca="true" t="shared" si="3" ref="I7:I46">$O$13</f>
        <v>0</v>
      </c>
      <c r="J7" s="18">
        <f aca="true" t="shared" si="4" ref="J7:J46">$O$14</f>
        <v>0.20999999999999996</v>
      </c>
      <c r="K7" s="19">
        <f>O$27</f>
        <v>1.5</v>
      </c>
      <c r="L7" s="19">
        <f aca="true" t="shared" si="5" ref="L7:L46">$O$30</f>
        <v>4.905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IF(Input!D7="","No Data",Input!D7)</f>
        <v>4</v>
      </c>
      <c r="D8" s="77">
        <f>IF(C8="No Data","N/A",IF(C7="","",ABS(C7-C8)))</f>
        <v>1</v>
      </c>
      <c r="E8" s="42"/>
      <c r="F8" s="18">
        <f t="shared" si="0"/>
        <v>8.190000000000001</v>
      </c>
      <c r="G8" s="18">
        <f t="shared" si="1"/>
        <v>7</v>
      </c>
      <c r="H8" s="18">
        <f t="shared" si="2"/>
        <v>4.2</v>
      </c>
      <c r="I8" s="18">
        <f t="shared" si="3"/>
        <v>0</v>
      </c>
      <c r="J8" s="18">
        <f t="shared" si="4"/>
        <v>0.20999999999999996</v>
      </c>
      <c r="K8" s="19">
        <f aca="true" t="shared" si="7" ref="K8:K46">O$27</f>
        <v>1.5</v>
      </c>
      <c r="L8" s="19">
        <f t="shared" si="5"/>
        <v>4.905</v>
      </c>
      <c r="M8" s="20">
        <f t="shared" si="6"/>
        <v>0</v>
      </c>
      <c r="N8" s="22" t="s">
        <v>72</v>
      </c>
      <c r="O8" s="29">
        <f>AVERAGE(C7:C46)</f>
        <v>4.2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IF(Input!D8="","No Data",Input!D8)</f>
        <v>2</v>
      </c>
      <c r="D9" s="77">
        <f>IF(C9="No Data","N/A",IF(C8="",IF(C7="","",ABS(C7-C9)),ABS(C8-C9)))</f>
        <v>2</v>
      </c>
      <c r="E9" s="42"/>
      <c r="F9" s="18">
        <f t="shared" si="0"/>
        <v>8.190000000000001</v>
      </c>
      <c r="G9" s="18">
        <f t="shared" si="1"/>
        <v>7</v>
      </c>
      <c r="H9" s="18">
        <f t="shared" si="2"/>
        <v>4.2</v>
      </c>
      <c r="I9" s="18">
        <f t="shared" si="3"/>
        <v>0</v>
      </c>
      <c r="J9" s="18">
        <f t="shared" si="4"/>
        <v>0.20999999999999996</v>
      </c>
      <c r="K9" s="19">
        <f t="shared" si="7"/>
        <v>1.5</v>
      </c>
      <c r="L9" s="19">
        <f t="shared" si="5"/>
        <v>4.905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IF(Input!D9="","No Data",Input!D9)</f>
        <v>5</v>
      </c>
      <c r="D10" s="77">
        <f>IF(C10="No Data","N/A",IF(C9="",IF(C8="",ABS(C7-C10),ABS(C8-C10)),ABS(C9-C10)))</f>
        <v>3</v>
      </c>
      <c r="E10" s="42"/>
      <c r="F10" s="18">
        <f t="shared" si="0"/>
        <v>8.190000000000001</v>
      </c>
      <c r="G10" s="18">
        <f t="shared" si="1"/>
        <v>7</v>
      </c>
      <c r="H10" s="18">
        <f t="shared" si="2"/>
        <v>4.2</v>
      </c>
      <c r="I10" s="18">
        <f t="shared" si="3"/>
        <v>0</v>
      </c>
      <c r="J10" s="18">
        <f t="shared" si="4"/>
        <v>0.20999999999999996</v>
      </c>
      <c r="K10" s="19">
        <f t="shared" si="7"/>
        <v>1.5</v>
      </c>
      <c r="L10" s="19">
        <f t="shared" si="5"/>
        <v>4.905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IF(Input!D10="","No Data",Input!D10)</f>
        <v>5</v>
      </c>
      <c r="D11" s="77">
        <f aca="true" t="shared" si="8" ref="D11:D46">IF(C11="No Data","N/A",IF(C10="",IF(C9="",ABS(C8-C11),ABS(C9-C11)),ABS(C10-C11)))</f>
        <v>0</v>
      </c>
      <c r="E11" s="42"/>
      <c r="F11" s="18">
        <f t="shared" si="0"/>
        <v>8.190000000000001</v>
      </c>
      <c r="G11" s="18">
        <f t="shared" si="1"/>
        <v>7</v>
      </c>
      <c r="H11" s="18">
        <f t="shared" si="2"/>
        <v>4.2</v>
      </c>
      <c r="I11" s="18">
        <f t="shared" si="3"/>
        <v>0</v>
      </c>
      <c r="J11" s="18">
        <f t="shared" si="4"/>
        <v>0.20999999999999996</v>
      </c>
      <c r="K11" s="19">
        <f t="shared" si="7"/>
        <v>1.5</v>
      </c>
      <c r="L11" s="19">
        <f t="shared" si="5"/>
        <v>4.905</v>
      </c>
      <c r="M11" s="20">
        <f t="shared" si="6"/>
        <v>0</v>
      </c>
      <c r="N11" s="25" t="s">
        <v>21</v>
      </c>
      <c r="O11" s="30">
        <f>O8+2.66*O27</f>
        <v>8.190000000000001</v>
      </c>
    </row>
    <row r="12" spans="1:15" ht="12.75" customHeight="1">
      <c r="A12" s="53">
        <f>IF(Report!B12="","",Report!B12)</f>
      </c>
      <c r="B12" s="40">
        <v>6</v>
      </c>
      <c r="C12" s="55" t="str">
        <f>IF(Input!D11="","No Data",Input!D11)</f>
        <v>No Data</v>
      </c>
      <c r="D12" s="77" t="str">
        <f t="shared" si="8"/>
        <v>N/A</v>
      </c>
      <c r="E12" s="42"/>
      <c r="F12" s="18">
        <f t="shared" si="0"/>
        <v>8.190000000000001</v>
      </c>
      <c r="G12" s="18">
        <f t="shared" si="1"/>
        <v>7</v>
      </c>
      <c r="H12" s="18">
        <f t="shared" si="2"/>
        <v>4.2</v>
      </c>
      <c r="I12" s="18">
        <f t="shared" si="3"/>
        <v>0</v>
      </c>
      <c r="J12" s="18">
        <f t="shared" si="4"/>
        <v>0.20999999999999996</v>
      </c>
      <c r="K12" s="19">
        <f t="shared" si="7"/>
        <v>1.5</v>
      </c>
      <c r="L12" s="19">
        <f t="shared" si="5"/>
        <v>4.905</v>
      </c>
      <c r="M12" s="20">
        <f t="shared" si="6"/>
        <v>0</v>
      </c>
      <c r="N12" s="25" t="s">
        <v>22</v>
      </c>
      <c r="O12" s="30">
        <f>Input!D47</f>
        <v>7</v>
      </c>
    </row>
    <row r="13" spans="1:15" ht="12.75" customHeight="1">
      <c r="A13" s="53">
        <f>IF(Report!B13="","",Report!B13)</f>
      </c>
      <c r="B13" s="40">
        <v>7</v>
      </c>
      <c r="C13" s="55" t="str">
        <f>IF(Input!D12="","No Data",Input!D12)</f>
        <v>No Data</v>
      </c>
      <c r="D13" s="77" t="str">
        <f t="shared" si="8"/>
        <v>N/A</v>
      </c>
      <c r="E13" s="42"/>
      <c r="F13" s="18">
        <f t="shared" si="0"/>
        <v>8.190000000000001</v>
      </c>
      <c r="G13" s="18">
        <f t="shared" si="1"/>
        <v>7</v>
      </c>
      <c r="H13" s="18">
        <f t="shared" si="2"/>
        <v>4.2</v>
      </c>
      <c r="I13" s="18">
        <f t="shared" si="3"/>
        <v>0</v>
      </c>
      <c r="J13" s="18">
        <f t="shared" si="4"/>
        <v>0.20999999999999996</v>
      </c>
      <c r="K13" s="19">
        <f t="shared" si="7"/>
        <v>1.5</v>
      </c>
      <c r="L13" s="19">
        <f t="shared" si="5"/>
        <v>4.905</v>
      </c>
      <c r="M13" s="20">
        <f t="shared" si="6"/>
        <v>0</v>
      </c>
      <c r="N13" s="25" t="s">
        <v>23</v>
      </c>
      <c r="O13" s="30">
        <f>Input!D49</f>
        <v>0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IF(Input!D13="","No Data",Input!D13)</f>
        <v>No Data</v>
      </c>
      <c r="D14" s="77" t="str">
        <f t="shared" si="8"/>
        <v>N/A</v>
      </c>
      <c r="E14" s="42"/>
      <c r="F14" s="18">
        <f t="shared" si="0"/>
        <v>8.190000000000001</v>
      </c>
      <c r="G14" s="18">
        <f t="shared" si="1"/>
        <v>7</v>
      </c>
      <c r="H14" s="18">
        <f t="shared" si="2"/>
        <v>4.2</v>
      </c>
      <c r="I14" s="18">
        <f t="shared" si="3"/>
        <v>0</v>
      </c>
      <c r="J14" s="18">
        <f t="shared" si="4"/>
        <v>0.20999999999999996</v>
      </c>
      <c r="K14" s="19">
        <f t="shared" si="7"/>
        <v>1.5</v>
      </c>
      <c r="L14" s="19">
        <f t="shared" si="5"/>
        <v>4.905</v>
      </c>
      <c r="M14" s="20">
        <f t="shared" si="6"/>
        <v>0</v>
      </c>
      <c r="N14" s="47" t="s">
        <v>24</v>
      </c>
      <c r="O14" s="31">
        <f>IF(O8-2.66*O27&lt;0,0,O8-2.66*O27)</f>
        <v>0.20999999999999996</v>
      </c>
    </row>
    <row r="15" spans="1:13" ht="12.75" customHeight="1">
      <c r="A15" s="53">
        <f>IF(Report!B15="","",Report!B15)</f>
      </c>
      <c r="B15" s="40">
        <v>9</v>
      </c>
      <c r="C15" s="55" t="str">
        <f>IF(Input!D14="","No Data",Input!D14)</f>
        <v>No Data</v>
      </c>
      <c r="D15" s="77" t="str">
        <f t="shared" si="8"/>
        <v>N/A</v>
      </c>
      <c r="E15" s="42"/>
      <c r="F15" s="18">
        <f t="shared" si="0"/>
        <v>8.190000000000001</v>
      </c>
      <c r="G15" s="18">
        <f t="shared" si="1"/>
        <v>7</v>
      </c>
      <c r="H15" s="18">
        <f t="shared" si="2"/>
        <v>4.2</v>
      </c>
      <c r="I15" s="18">
        <f t="shared" si="3"/>
        <v>0</v>
      </c>
      <c r="J15" s="18">
        <f t="shared" si="4"/>
        <v>0.20999999999999996</v>
      </c>
      <c r="K15" s="19">
        <f t="shared" si="7"/>
        <v>1.5</v>
      </c>
      <c r="L15" s="19">
        <f t="shared" si="5"/>
        <v>4.905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IF(Input!D15="","No Data",Input!D15)</f>
        <v>No Data</v>
      </c>
      <c r="D16" s="77" t="str">
        <f t="shared" si="8"/>
        <v>N/A</v>
      </c>
      <c r="E16" s="42"/>
      <c r="F16" s="18">
        <f t="shared" si="0"/>
        <v>8.190000000000001</v>
      </c>
      <c r="G16" s="18">
        <f t="shared" si="1"/>
        <v>7</v>
      </c>
      <c r="H16" s="18">
        <f t="shared" si="2"/>
        <v>4.2</v>
      </c>
      <c r="I16" s="18">
        <f t="shared" si="3"/>
        <v>0</v>
      </c>
      <c r="J16" s="18">
        <f t="shared" si="4"/>
        <v>0.20999999999999996</v>
      </c>
      <c r="K16" s="19">
        <f t="shared" si="7"/>
        <v>1.5</v>
      </c>
      <c r="L16" s="19">
        <f t="shared" si="5"/>
        <v>4.905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IF(Input!D16="","No Data",Input!D16)</f>
        <v>No Data</v>
      </c>
      <c r="D17" s="77" t="str">
        <f t="shared" si="8"/>
        <v>N/A</v>
      </c>
      <c r="E17" s="42"/>
      <c r="F17" s="18">
        <f t="shared" si="0"/>
        <v>8.190000000000001</v>
      </c>
      <c r="G17" s="18">
        <f t="shared" si="1"/>
        <v>7</v>
      </c>
      <c r="H17" s="18">
        <f t="shared" si="2"/>
        <v>4.2</v>
      </c>
      <c r="I17" s="18">
        <f t="shared" si="3"/>
        <v>0</v>
      </c>
      <c r="J17" s="18">
        <f t="shared" si="4"/>
        <v>0.20999999999999996</v>
      </c>
      <c r="K17" s="19">
        <f t="shared" si="7"/>
        <v>1.5</v>
      </c>
      <c r="L17" s="19">
        <f t="shared" si="5"/>
        <v>4.905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IF(Input!D17="","No Data",Input!D17)</f>
        <v>No Data</v>
      </c>
      <c r="D18" s="77" t="str">
        <f t="shared" si="8"/>
        <v>N/A</v>
      </c>
      <c r="E18" s="42"/>
      <c r="F18" s="18">
        <f t="shared" si="0"/>
        <v>8.190000000000001</v>
      </c>
      <c r="G18" s="18">
        <f t="shared" si="1"/>
        <v>7</v>
      </c>
      <c r="H18" s="18">
        <f t="shared" si="2"/>
        <v>4.2</v>
      </c>
      <c r="I18" s="18">
        <f t="shared" si="3"/>
        <v>0</v>
      </c>
      <c r="J18" s="18">
        <f t="shared" si="4"/>
        <v>0.20999999999999996</v>
      </c>
      <c r="K18" s="19">
        <f t="shared" si="7"/>
        <v>1.5</v>
      </c>
      <c r="L18" s="19">
        <f t="shared" si="5"/>
        <v>4.905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IF(Input!D18="","No Data",Input!D18)</f>
        <v>No Data</v>
      </c>
      <c r="D19" s="77" t="str">
        <f t="shared" si="8"/>
        <v>N/A</v>
      </c>
      <c r="E19" s="42"/>
      <c r="F19" s="18">
        <f t="shared" si="0"/>
        <v>8.190000000000001</v>
      </c>
      <c r="G19" s="18">
        <f t="shared" si="1"/>
        <v>7</v>
      </c>
      <c r="H19" s="18">
        <f t="shared" si="2"/>
        <v>4.2</v>
      </c>
      <c r="I19" s="18">
        <f t="shared" si="3"/>
        <v>0</v>
      </c>
      <c r="J19" s="18">
        <f t="shared" si="4"/>
        <v>0.20999999999999996</v>
      </c>
      <c r="K19" s="19">
        <f t="shared" si="7"/>
        <v>1.5</v>
      </c>
      <c r="L19" s="19">
        <f t="shared" si="5"/>
        <v>4.905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IF(Input!D19="","No Data",Input!D19)</f>
        <v>No Data</v>
      </c>
      <c r="D20" s="77" t="str">
        <f t="shared" si="8"/>
        <v>N/A</v>
      </c>
      <c r="E20" s="42"/>
      <c r="F20" s="18">
        <f t="shared" si="0"/>
        <v>8.190000000000001</v>
      </c>
      <c r="G20" s="18">
        <f t="shared" si="1"/>
        <v>7</v>
      </c>
      <c r="H20" s="18">
        <f t="shared" si="2"/>
        <v>4.2</v>
      </c>
      <c r="I20" s="18">
        <f t="shared" si="3"/>
        <v>0</v>
      </c>
      <c r="J20" s="18">
        <f t="shared" si="4"/>
        <v>0.20999999999999996</v>
      </c>
      <c r="K20" s="19">
        <f t="shared" si="7"/>
        <v>1.5</v>
      </c>
      <c r="L20" s="19">
        <f t="shared" si="5"/>
        <v>4.905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IF(Input!D20="","No Data",Input!D20)</f>
        <v>No Data</v>
      </c>
      <c r="D21" s="77" t="str">
        <f t="shared" si="8"/>
        <v>N/A</v>
      </c>
      <c r="E21" s="42"/>
      <c r="F21" s="18">
        <f t="shared" si="0"/>
        <v>8.190000000000001</v>
      </c>
      <c r="G21" s="18">
        <f t="shared" si="1"/>
        <v>7</v>
      </c>
      <c r="H21" s="18">
        <f t="shared" si="2"/>
        <v>4.2</v>
      </c>
      <c r="I21" s="18">
        <f t="shared" si="3"/>
        <v>0</v>
      </c>
      <c r="J21" s="18">
        <f t="shared" si="4"/>
        <v>0.20999999999999996</v>
      </c>
      <c r="K21" s="19">
        <f t="shared" si="7"/>
        <v>1.5</v>
      </c>
      <c r="L21" s="19">
        <f t="shared" si="5"/>
        <v>4.905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IF(Input!D21="","No Data",Input!D21)</f>
        <v>No Data</v>
      </c>
      <c r="D22" s="77" t="str">
        <f t="shared" si="8"/>
        <v>N/A</v>
      </c>
      <c r="E22" s="42"/>
      <c r="F22" s="18">
        <f t="shared" si="0"/>
        <v>8.190000000000001</v>
      </c>
      <c r="G22" s="18">
        <f t="shared" si="1"/>
        <v>7</v>
      </c>
      <c r="H22" s="18">
        <f t="shared" si="2"/>
        <v>4.2</v>
      </c>
      <c r="I22" s="18">
        <f t="shared" si="3"/>
        <v>0</v>
      </c>
      <c r="J22" s="18">
        <f t="shared" si="4"/>
        <v>0.20999999999999996</v>
      </c>
      <c r="K22" s="19">
        <f t="shared" si="7"/>
        <v>1.5</v>
      </c>
      <c r="L22" s="19">
        <f t="shared" si="5"/>
        <v>4.905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IF(Input!D22="","No Data",Input!D22)</f>
        <v>No Data</v>
      </c>
      <c r="D23" s="77" t="str">
        <f t="shared" si="8"/>
        <v>N/A</v>
      </c>
      <c r="E23" s="42"/>
      <c r="F23" s="18">
        <f t="shared" si="0"/>
        <v>8.190000000000001</v>
      </c>
      <c r="G23" s="18">
        <f t="shared" si="1"/>
        <v>7</v>
      </c>
      <c r="H23" s="18">
        <f t="shared" si="2"/>
        <v>4.2</v>
      </c>
      <c r="I23" s="18">
        <f t="shared" si="3"/>
        <v>0</v>
      </c>
      <c r="J23" s="18">
        <f t="shared" si="4"/>
        <v>0.20999999999999996</v>
      </c>
      <c r="K23" s="19">
        <f t="shared" si="7"/>
        <v>1.5</v>
      </c>
      <c r="L23" s="19">
        <f t="shared" si="5"/>
        <v>4.905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IF(Input!D23="","No Data",Input!D23)</f>
        <v>No Data</v>
      </c>
      <c r="D24" s="77" t="str">
        <f t="shared" si="8"/>
        <v>N/A</v>
      </c>
      <c r="E24" s="43"/>
      <c r="F24" s="18">
        <f t="shared" si="0"/>
        <v>8.190000000000001</v>
      </c>
      <c r="G24" s="18">
        <f t="shared" si="1"/>
        <v>7</v>
      </c>
      <c r="H24" s="18">
        <f t="shared" si="2"/>
        <v>4.2</v>
      </c>
      <c r="I24" s="18">
        <f t="shared" si="3"/>
        <v>0</v>
      </c>
      <c r="J24" s="18">
        <f t="shared" si="4"/>
        <v>0.20999999999999996</v>
      </c>
      <c r="K24" s="19">
        <f t="shared" si="7"/>
        <v>1.5</v>
      </c>
      <c r="L24" s="19">
        <f t="shared" si="5"/>
        <v>4.905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IF(Input!D24="","No Data",Input!D24)</f>
        <v>No Data</v>
      </c>
      <c r="D25" s="77" t="str">
        <f t="shared" si="8"/>
        <v>N/A</v>
      </c>
      <c r="E25" s="43"/>
      <c r="F25" s="18">
        <f t="shared" si="0"/>
        <v>8.190000000000001</v>
      </c>
      <c r="G25" s="18">
        <f t="shared" si="1"/>
        <v>7</v>
      </c>
      <c r="H25" s="18">
        <f t="shared" si="2"/>
        <v>4.2</v>
      </c>
      <c r="I25" s="18">
        <f t="shared" si="3"/>
        <v>0</v>
      </c>
      <c r="J25" s="18">
        <f t="shared" si="4"/>
        <v>0.20999999999999996</v>
      </c>
      <c r="K25" s="19">
        <f t="shared" si="7"/>
        <v>1.5</v>
      </c>
      <c r="L25" s="19">
        <f t="shared" si="5"/>
        <v>4.905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IF(Input!D25="","No Data",Input!D25)</f>
        <v>No Data</v>
      </c>
      <c r="D26" s="77" t="str">
        <f t="shared" si="8"/>
        <v>N/A</v>
      </c>
      <c r="E26" s="43"/>
      <c r="F26" s="18">
        <f t="shared" si="0"/>
        <v>8.190000000000001</v>
      </c>
      <c r="G26" s="18">
        <f t="shared" si="1"/>
        <v>7</v>
      </c>
      <c r="H26" s="18">
        <f t="shared" si="2"/>
        <v>4.2</v>
      </c>
      <c r="I26" s="18">
        <f t="shared" si="3"/>
        <v>0</v>
      </c>
      <c r="J26" s="18">
        <f t="shared" si="4"/>
        <v>0.20999999999999996</v>
      </c>
      <c r="K26" s="19">
        <f t="shared" si="7"/>
        <v>1.5</v>
      </c>
      <c r="L26" s="19">
        <f t="shared" si="5"/>
        <v>4.905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IF(Input!D26="","No Data",Input!D26)</f>
        <v>No Data</v>
      </c>
      <c r="D27" s="77" t="str">
        <f t="shared" si="8"/>
        <v>N/A</v>
      </c>
      <c r="E27" s="43"/>
      <c r="F27" s="18">
        <f t="shared" si="0"/>
        <v>8.190000000000001</v>
      </c>
      <c r="G27" s="18">
        <f t="shared" si="1"/>
        <v>7</v>
      </c>
      <c r="H27" s="18">
        <f t="shared" si="2"/>
        <v>4.2</v>
      </c>
      <c r="I27" s="18">
        <f t="shared" si="3"/>
        <v>0</v>
      </c>
      <c r="J27" s="18">
        <f t="shared" si="4"/>
        <v>0.20999999999999996</v>
      </c>
      <c r="K27" s="19">
        <f t="shared" si="7"/>
        <v>1.5</v>
      </c>
      <c r="L27" s="19">
        <f t="shared" si="5"/>
        <v>4.905</v>
      </c>
      <c r="M27" s="20">
        <f t="shared" si="6"/>
        <v>0</v>
      </c>
      <c r="N27" s="22" t="s">
        <v>72</v>
      </c>
      <c r="O27" s="29">
        <f>AVERAGE(D8:D46)</f>
        <v>1.5</v>
      </c>
    </row>
    <row r="28" spans="1:15" ht="12.75" customHeight="1">
      <c r="A28" s="53">
        <f>IF(Report!B28="","",Report!B28)</f>
      </c>
      <c r="B28" s="44">
        <v>22</v>
      </c>
      <c r="C28" s="55" t="str">
        <f>IF(Input!D27="","No Data",Input!D27)</f>
        <v>No Data</v>
      </c>
      <c r="D28" s="77" t="str">
        <f t="shared" si="8"/>
        <v>N/A</v>
      </c>
      <c r="E28" s="43"/>
      <c r="F28" s="18">
        <f t="shared" si="0"/>
        <v>8.190000000000001</v>
      </c>
      <c r="G28" s="18">
        <f t="shared" si="1"/>
        <v>7</v>
      </c>
      <c r="H28" s="18">
        <f t="shared" si="2"/>
        <v>4.2</v>
      </c>
      <c r="I28" s="18">
        <f t="shared" si="3"/>
        <v>0</v>
      </c>
      <c r="J28" s="18">
        <f t="shared" si="4"/>
        <v>0.20999999999999996</v>
      </c>
      <c r="K28" s="19">
        <f t="shared" si="7"/>
        <v>1.5</v>
      </c>
      <c r="L28" s="19">
        <f t="shared" si="5"/>
        <v>4.905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IF(Input!D28="","No Data",Input!D28)</f>
        <v>No Data</v>
      </c>
      <c r="D29" s="77" t="str">
        <f t="shared" si="8"/>
        <v>N/A</v>
      </c>
      <c r="E29" s="43"/>
      <c r="F29" s="18">
        <f t="shared" si="0"/>
        <v>8.190000000000001</v>
      </c>
      <c r="G29" s="18">
        <f t="shared" si="1"/>
        <v>7</v>
      </c>
      <c r="H29" s="18">
        <f t="shared" si="2"/>
        <v>4.2</v>
      </c>
      <c r="I29" s="18">
        <f t="shared" si="3"/>
        <v>0</v>
      </c>
      <c r="J29" s="18">
        <f t="shared" si="4"/>
        <v>0.20999999999999996</v>
      </c>
      <c r="K29" s="19">
        <f t="shared" si="7"/>
        <v>1.5</v>
      </c>
      <c r="L29" s="19">
        <f t="shared" si="5"/>
        <v>4.905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IF(Input!D29="","No Data",Input!D29)</f>
        <v>No Data</v>
      </c>
      <c r="D30" s="77" t="str">
        <f t="shared" si="8"/>
        <v>N/A</v>
      </c>
      <c r="E30" s="43"/>
      <c r="F30" s="18">
        <f t="shared" si="0"/>
        <v>8.190000000000001</v>
      </c>
      <c r="G30" s="18">
        <f t="shared" si="1"/>
        <v>7</v>
      </c>
      <c r="H30" s="18">
        <f t="shared" si="2"/>
        <v>4.2</v>
      </c>
      <c r="I30" s="18">
        <f t="shared" si="3"/>
        <v>0</v>
      </c>
      <c r="J30" s="18">
        <f t="shared" si="4"/>
        <v>0.20999999999999996</v>
      </c>
      <c r="K30" s="19">
        <f t="shared" si="7"/>
        <v>1.5</v>
      </c>
      <c r="L30" s="19">
        <f t="shared" si="5"/>
        <v>4.905</v>
      </c>
      <c r="M30" s="20">
        <f t="shared" si="6"/>
        <v>0</v>
      </c>
      <c r="N30" s="25" t="s">
        <v>21</v>
      </c>
      <c r="O30" s="30">
        <f>3.27*O27</f>
        <v>4.905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IF(Input!D30="","No Data",Input!D30)</f>
        <v>No Data</v>
      </c>
      <c r="D31" s="77" t="str">
        <f t="shared" si="8"/>
        <v>N/A</v>
      </c>
      <c r="E31" s="41"/>
      <c r="F31" s="18">
        <f t="shared" si="0"/>
        <v>8.190000000000001</v>
      </c>
      <c r="G31" s="18">
        <f t="shared" si="1"/>
        <v>7</v>
      </c>
      <c r="H31" s="18">
        <f t="shared" si="2"/>
        <v>4.2</v>
      </c>
      <c r="I31" s="18">
        <f t="shared" si="3"/>
        <v>0</v>
      </c>
      <c r="J31" s="18">
        <f t="shared" si="4"/>
        <v>0.20999999999999996</v>
      </c>
      <c r="K31" s="19">
        <f t="shared" si="7"/>
        <v>1.5</v>
      </c>
      <c r="L31" s="19">
        <f t="shared" si="5"/>
        <v>4.905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IF(Input!D31="","No Data",Input!D31)</f>
        <v>No Data</v>
      </c>
      <c r="D32" s="77" t="str">
        <f t="shared" si="8"/>
        <v>N/A</v>
      </c>
      <c r="E32" s="41"/>
      <c r="F32" s="18">
        <f t="shared" si="0"/>
        <v>8.190000000000001</v>
      </c>
      <c r="G32" s="18">
        <f t="shared" si="1"/>
        <v>7</v>
      </c>
      <c r="H32" s="18">
        <f t="shared" si="2"/>
        <v>4.2</v>
      </c>
      <c r="I32" s="18">
        <f t="shared" si="3"/>
        <v>0</v>
      </c>
      <c r="J32" s="18">
        <f t="shared" si="4"/>
        <v>0.20999999999999996</v>
      </c>
      <c r="K32" s="19">
        <f t="shared" si="7"/>
        <v>1.5</v>
      </c>
      <c r="L32" s="19">
        <f t="shared" si="5"/>
        <v>4.905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IF(Input!D32="","No Data",Input!D32)</f>
        <v>No Data</v>
      </c>
      <c r="D33" s="77" t="str">
        <f t="shared" si="8"/>
        <v>N/A</v>
      </c>
      <c r="E33" s="41"/>
      <c r="F33" s="18">
        <f t="shared" si="0"/>
        <v>8.190000000000001</v>
      </c>
      <c r="G33" s="18">
        <f t="shared" si="1"/>
        <v>7</v>
      </c>
      <c r="H33" s="18">
        <f t="shared" si="2"/>
        <v>4.2</v>
      </c>
      <c r="I33" s="18">
        <f t="shared" si="3"/>
        <v>0</v>
      </c>
      <c r="J33" s="18">
        <f t="shared" si="4"/>
        <v>0.20999999999999996</v>
      </c>
      <c r="K33" s="19">
        <f t="shared" si="7"/>
        <v>1.5</v>
      </c>
      <c r="L33" s="19">
        <f t="shared" si="5"/>
        <v>4.905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IF(Input!D33="","No Data",Input!D33)</f>
        <v>No Data</v>
      </c>
      <c r="D34" s="77" t="str">
        <f t="shared" si="8"/>
        <v>N/A</v>
      </c>
      <c r="E34" s="41"/>
      <c r="F34" s="18">
        <f t="shared" si="0"/>
        <v>8.190000000000001</v>
      </c>
      <c r="G34" s="18">
        <f t="shared" si="1"/>
        <v>7</v>
      </c>
      <c r="H34" s="18">
        <f t="shared" si="2"/>
        <v>4.2</v>
      </c>
      <c r="I34" s="18">
        <f t="shared" si="3"/>
        <v>0</v>
      </c>
      <c r="J34" s="18">
        <f t="shared" si="4"/>
        <v>0.20999999999999996</v>
      </c>
      <c r="K34" s="19">
        <f t="shared" si="7"/>
        <v>1.5</v>
      </c>
      <c r="L34" s="19">
        <f t="shared" si="5"/>
        <v>4.905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IF(Input!D34="","No Data",Input!D34)</f>
        <v>No Data</v>
      </c>
      <c r="D35" s="77" t="str">
        <f t="shared" si="8"/>
        <v>N/A</v>
      </c>
      <c r="E35" s="41"/>
      <c r="F35" s="18">
        <f t="shared" si="0"/>
        <v>8.190000000000001</v>
      </c>
      <c r="G35" s="18">
        <f t="shared" si="1"/>
        <v>7</v>
      </c>
      <c r="H35" s="18">
        <f t="shared" si="2"/>
        <v>4.2</v>
      </c>
      <c r="I35" s="18">
        <f t="shared" si="3"/>
        <v>0</v>
      </c>
      <c r="J35" s="18">
        <f t="shared" si="4"/>
        <v>0.20999999999999996</v>
      </c>
      <c r="K35" s="19">
        <f t="shared" si="7"/>
        <v>1.5</v>
      </c>
      <c r="L35" s="19">
        <f t="shared" si="5"/>
        <v>4.905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IF(Input!D35="","No Data",Input!D35)</f>
        <v>No Data</v>
      </c>
      <c r="D36" s="77" t="str">
        <f t="shared" si="8"/>
        <v>N/A</v>
      </c>
      <c r="E36" s="45"/>
      <c r="F36" s="18">
        <f t="shared" si="0"/>
        <v>8.190000000000001</v>
      </c>
      <c r="G36" s="18">
        <f t="shared" si="1"/>
        <v>7</v>
      </c>
      <c r="H36" s="18">
        <f t="shared" si="2"/>
        <v>4.2</v>
      </c>
      <c r="I36" s="18">
        <f t="shared" si="3"/>
        <v>0</v>
      </c>
      <c r="J36" s="18">
        <f t="shared" si="4"/>
        <v>0.20999999999999996</v>
      </c>
      <c r="K36" s="19">
        <f t="shared" si="7"/>
        <v>1.5</v>
      </c>
      <c r="L36" s="19">
        <f t="shared" si="5"/>
        <v>4.905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IF(Input!D36="","No Data",Input!D36)</f>
        <v>No Data</v>
      </c>
      <c r="D37" s="77" t="str">
        <f t="shared" si="8"/>
        <v>N/A</v>
      </c>
      <c r="E37" s="45"/>
      <c r="F37" s="18">
        <f t="shared" si="0"/>
        <v>8.190000000000001</v>
      </c>
      <c r="G37" s="18">
        <f t="shared" si="1"/>
        <v>7</v>
      </c>
      <c r="H37" s="18">
        <f t="shared" si="2"/>
        <v>4.2</v>
      </c>
      <c r="I37" s="18">
        <f t="shared" si="3"/>
        <v>0</v>
      </c>
      <c r="J37" s="18">
        <f t="shared" si="4"/>
        <v>0.20999999999999996</v>
      </c>
      <c r="K37" s="19">
        <f t="shared" si="7"/>
        <v>1.5</v>
      </c>
      <c r="L37" s="19">
        <f t="shared" si="5"/>
        <v>4.905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IF(Input!D37="","No Data",Input!D37)</f>
        <v>No Data</v>
      </c>
      <c r="D38" s="77" t="str">
        <f t="shared" si="8"/>
        <v>N/A</v>
      </c>
      <c r="E38" s="45"/>
      <c r="F38" s="18">
        <f t="shared" si="0"/>
        <v>8.190000000000001</v>
      </c>
      <c r="G38" s="18">
        <f t="shared" si="1"/>
        <v>7</v>
      </c>
      <c r="H38" s="18">
        <f t="shared" si="2"/>
        <v>4.2</v>
      </c>
      <c r="I38" s="18">
        <f t="shared" si="3"/>
        <v>0</v>
      </c>
      <c r="J38" s="18">
        <f t="shared" si="4"/>
        <v>0.20999999999999996</v>
      </c>
      <c r="K38" s="19">
        <f t="shared" si="7"/>
        <v>1.5</v>
      </c>
      <c r="L38" s="19">
        <f t="shared" si="5"/>
        <v>4.905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IF(Input!D38="","No Data",Input!D38)</f>
        <v>No Data</v>
      </c>
      <c r="D39" s="77" t="str">
        <f t="shared" si="8"/>
        <v>N/A</v>
      </c>
      <c r="E39" s="45"/>
      <c r="F39" s="18">
        <f t="shared" si="0"/>
        <v>8.190000000000001</v>
      </c>
      <c r="G39" s="18">
        <f t="shared" si="1"/>
        <v>7</v>
      </c>
      <c r="H39" s="18">
        <f t="shared" si="2"/>
        <v>4.2</v>
      </c>
      <c r="I39" s="18">
        <f t="shared" si="3"/>
        <v>0</v>
      </c>
      <c r="J39" s="18">
        <f t="shared" si="4"/>
        <v>0.20999999999999996</v>
      </c>
      <c r="K39" s="19">
        <f t="shared" si="7"/>
        <v>1.5</v>
      </c>
      <c r="L39" s="19">
        <f t="shared" si="5"/>
        <v>4.905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IF(Input!D39="","No Data",Input!D39)</f>
        <v>No Data</v>
      </c>
      <c r="D40" s="77" t="str">
        <f t="shared" si="8"/>
        <v>N/A</v>
      </c>
      <c r="E40" s="45"/>
      <c r="F40" s="18">
        <f t="shared" si="0"/>
        <v>8.190000000000001</v>
      </c>
      <c r="G40" s="18">
        <f t="shared" si="1"/>
        <v>7</v>
      </c>
      <c r="H40" s="18">
        <f t="shared" si="2"/>
        <v>4.2</v>
      </c>
      <c r="I40" s="18">
        <f t="shared" si="3"/>
        <v>0</v>
      </c>
      <c r="J40" s="18">
        <f t="shared" si="4"/>
        <v>0.20999999999999996</v>
      </c>
      <c r="K40" s="19">
        <f t="shared" si="7"/>
        <v>1.5</v>
      </c>
      <c r="L40" s="19">
        <f t="shared" si="5"/>
        <v>4.905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IF(Input!D40="","No Data",Input!D40)</f>
        <v>No Data</v>
      </c>
      <c r="D41" s="77" t="str">
        <f t="shared" si="8"/>
        <v>N/A</v>
      </c>
      <c r="E41" s="45"/>
      <c r="F41" s="18">
        <f t="shared" si="0"/>
        <v>8.190000000000001</v>
      </c>
      <c r="G41" s="18">
        <f t="shared" si="1"/>
        <v>7</v>
      </c>
      <c r="H41" s="18">
        <f t="shared" si="2"/>
        <v>4.2</v>
      </c>
      <c r="I41" s="18">
        <f t="shared" si="3"/>
        <v>0</v>
      </c>
      <c r="J41" s="18">
        <f t="shared" si="4"/>
        <v>0.20999999999999996</v>
      </c>
      <c r="K41" s="19">
        <f t="shared" si="7"/>
        <v>1.5</v>
      </c>
      <c r="L41" s="19">
        <f t="shared" si="5"/>
        <v>4.905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IF(Input!D41="","No Data",Input!D41)</f>
        <v>No Data</v>
      </c>
      <c r="D42" s="77" t="str">
        <f t="shared" si="8"/>
        <v>N/A</v>
      </c>
      <c r="E42" s="45"/>
      <c r="F42" s="18">
        <f t="shared" si="0"/>
        <v>8.190000000000001</v>
      </c>
      <c r="G42" s="18">
        <f t="shared" si="1"/>
        <v>7</v>
      </c>
      <c r="H42" s="18">
        <f t="shared" si="2"/>
        <v>4.2</v>
      </c>
      <c r="I42" s="18">
        <f t="shared" si="3"/>
        <v>0</v>
      </c>
      <c r="J42" s="18">
        <f t="shared" si="4"/>
        <v>0.20999999999999996</v>
      </c>
      <c r="K42" s="19">
        <f t="shared" si="7"/>
        <v>1.5</v>
      </c>
      <c r="L42" s="19">
        <f t="shared" si="5"/>
        <v>4.905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IF(Input!D42="","No Data",Input!D42)</f>
        <v>No Data</v>
      </c>
      <c r="D43" s="77" t="str">
        <f t="shared" si="8"/>
        <v>N/A</v>
      </c>
      <c r="E43" s="45"/>
      <c r="F43" s="18">
        <f t="shared" si="0"/>
        <v>8.190000000000001</v>
      </c>
      <c r="G43" s="18">
        <f t="shared" si="1"/>
        <v>7</v>
      </c>
      <c r="H43" s="18">
        <f t="shared" si="2"/>
        <v>4.2</v>
      </c>
      <c r="I43" s="18">
        <f t="shared" si="3"/>
        <v>0</v>
      </c>
      <c r="J43" s="18">
        <f t="shared" si="4"/>
        <v>0.20999999999999996</v>
      </c>
      <c r="K43" s="19">
        <f t="shared" si="7"/>
        <v>1.5</v>
      </c>
      <c r="L43" s="19">
        <f t="shared" si="5"/>
        <v>4.905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IF(Input!D43="","No Data",Input!D43)</f>
        <v>No Data</v>
      </c>
      <c r="D44" s="77" t="str">
        <f t="shared" si="8"/>
        <v>N/A</v>
      </c>
      <c r="E44" s="45"/>
      <c r="F44" s="18">
        <f t="shared" si="0"/>
        <v>8.190000000000001</v>
      </c>
      <c r="G44" s="18">
        <f t="shared" si="1"/>
        <v>7</v>
      </c>
      <c r="H44" s="18">
        <f t="shared" si="2"/>
        <v>4.2</v>
      </c>
      <c r="I44" s="18">
        <f t="shared" si="3"/>
        <v>0</v>
      </c>
      <c r="J44" s="18">
        <f t="shared" si="4"/>
        <v>0.20999999999999996</v>
      </c>
      <c r="K44" s="19">
        <f t="shared" si="7"/>
        <v>1.5</v>
      </c>
      <c r="L44" s="19">
        <f t="shared" si="5"/>
        <v>4.905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IF(Input!D44="","No Data",Input!D44)</f>
        <v>No Data</v>
      </c>
      <c r="D45" s="77" t="str">
        <f t="shared" si="8"/>
        <v>N/A</v>
      </c>
      <c r="E45" s="45"/>
      <c r="F45" s="18">
        <f t="shared" si="0"/>
        <v>8.190000000000001</v>
      </c>
      <c r="G45" s="18">
        <f t="shared" si="1"/>
        <v>7</v>
      </c>
      <c r="H45" s="18">
        <f t="shared" si="2"/>
        <v>4.2</v>
      </c>
      <c r="I45" s="18">
        <f t="shared" si="3"/>
        <v>0</v>
      </c>
      <c r="J45" s="18">
        <f t="shared" si="4"/>
        <v>0.20999999999999996</v>
      </c>
      <c r="K45" s="19">
        <f t="shared" si="7"/>
        <v>1.5</v>
      </c>
      <c r="L45" s="19">
        <f t="shared" si="5"/>
        <v>4.905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IF(Input!D45="","No Data",Input!D45)</f>
        <v>No Data</v>
      </c>
      <c r="D46" s="77" t="str">
        <f t="shared" si="8"/>
        <v>N/A</v>
      </c>
      <c r="E46" s="45"/>
      <c r="F46" s="18">
        <f t="shared" si="0"/>
        <v>8.190000000000001</v>
      </c>
      <c r="G46" s="18">
        <f t="shared" si="1"/>
        <v>7</v>
      </c>
      <c r="H46" s="18">
        <f t="shared" si="2"/>
        <v>4.2</v>
      </c>
      <c r="I46" s="18">
        <f t="shared" si="3"/>
        <v>0</v>
      </c>
      <c r="J46" s="18">
        <f t="shared" si="4"/>
        <v>0.20999999999999996</v>
      </c>
      <c r="K46" s="19">
        <f t="shared" si="7"/>
        <v>1.5</v>
      </c>
      <c r="L46" s="19">
        <f t="shared" si="5"/>
        <v>4.905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26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IF(Input!E6="","No data",Input!E6)</f>
        <v>15</v>
      </c>
      <c r="D7" s="79"/>
      <c r="E7" s="41"/>
      <c r="F7" s="18">
        <f aca="true" t="shared" si="0" ref="F7:F46">$O$11</f>
        <v>21.98</v>
      </c>
      <c r="G7" s="18">
        <f aca="true" t="shared" si="1" ref="G7:G46">$O$12</f>
        <v>20</v>
      </c>
      <c r="H7" s="18">
        <f aca="true" t="shared" si="2" ref="H7:H46">$O$8</f>
        <v>14</v>
      </c>
      <c r="I7" s="18">
        <f aca="true" t="shared" si="3" ref="I7:I46">$O$13</f>
        <v>9</v>
      </c>
      <c r="J7" s="18">
        <f aca="true" t="shared" si="4" ref="J7:J46">$O$14</f>
        <v>6.02</v>
      </c>
      <c r="K7" s="19">
        <f>O$27</f>
        <v>3</v>
      </c>
      <c r="L7" s="19">
        <f aca="true" t="shared" si="5" ref="L7:L46">$O$30</f>
        <v>9.81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IF(Input!E7="","No data",Input!E7)</f>
        <v>14</v>
      </c>
      <c r="D8" s="80">
        <f>IF(C8="No Data","N/A",IF(C7="","",ABS(C7-C8)))</f>
        <v>1</v>
      </c>
      <c r="E8" s="42"/>
      <c r="F8" s="18">
        <f t="shared" si="0"/>
        <v>21.98</v>
      </c>
      <c r="G8" s="18">
        <f t="shared" si="1"/>
        <v>20</v>
      </c>
      <c r="H8" s="18">
        <f t="shared" si="2"/>
        <v>14</v>
      </c>
      <c r="I8" s="18">
        <f t="shared" si="3"/>
        <v>9</v>
      </c>
      <c r="J8" s="18">
        <f t="shared" si="4"/>
        <v>6.02</v>
      </c>
      <c r="K8" s="19">
        <f aca="true" t="shared" si="7" ref="K8:K46">O$27</f>
        <v>3</v>
      </c>
      <c r="L8" s="19">
        <f t="shared" si="5"/>
        <v>9.81</v>
      </c>
      <c r="M8" s="20">
        <f t="shared" si="6"/>
        <v>0</v>
      </c>
      <c r="N8" s="22" t="s">
        <v>72</v>
      </c>
      <c r="O8" s="29">
        <f>AVERAGE(C7:C46)</f>
        <v>14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IF(Input!E8="","No data",Input!E8)</f>
        <v>10</v>
      </c>
      <c r="D9" s="80">
        <f>IF(C9="No Data","N/A",IF(C8="",IF(C7="","",ABS(C7-C9)),ABS(C8-C9)))</f>
        <v>4</v>
      </c>
      <c r="E9" s="42"/>
      <c r="F9" s="18">
        <f t="shared" si="0"/>
        <v>21.98</v>
      </c>
      <c r="G9" s="18">
        <f t="shared" si="1"/>
        <v>20</v>
      </c>
      <c r="H9" s="18">
        <f t="shared" si="2"/>
        <v>14</v>
      </c>
      <c r="I9" s="18">
        <f t="shared" si="3"/>
        <v>9</v>
      </c>
      <c r="J9" s="18">
        <f t="shared" si="4"/>
        <v>6.02</v>
      </c>
      <c r="K9" s="19">
        <f t="shared" si="7"/>
        <v>3</v>
      </c>
      <c r="L9" s="19">
        <f t="shared" si="5"/>
        <v>9.81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IF(Input!E9="","No data",Input!E9)</f>
        <v>14</v>
      </c>
      <c r="D10" s="80">
        <f>IF(C10="No Data","N/A",IF(C9="",IF(C8="",ABS(C7-C10),ABS(C8-C10)),ABS(C9-C10)))</f>
        <v>4</v>
      </c>
      <c r="E10" s="42"/>
      <c r="F10" s="18">
        <f t="shared" si="0"/>
        <v>21.98</v>
      </c>
      <c r="G10" s="18">
        <f t="shared" si="1"/>
        <v>20</v>
      </c>
      <c r="H10" s="18">
        <f t="shared" si="2"/>
        <v>14</v>
      </c>
      <c r="I10" s="18">
        <f t="shared" si="3"/>
        <v>9</v>
      </c>
      <c r="J10" s="18">
        <f t="shared" si="4"/>
        <v>6.02</v>
      </c>
      <c r="K10" s="19">
        <f t="shared" si="7"/>
        <v>3</v>
      </c>
      <c r="L10" s="19">
        <f t="shared" si="5"/>
        <v>9.81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IF(Input!E10="","No data",Input!E10)</f>
        <v>17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21.98</v>
      </c>
      <c r="G11" s="18">
        <f t="shared" si="1"/>
        <v>20</v>
      </c>
      <c r="H11" s="18">
        <f t="shared" si="2"/>
        <v>14</v>
      </c>
      <c r="I11" s="18">
        <f t="shared" si="3"/>
        <v>9</v>
      </c>
      <c r="J11" s="18">
        <f t="shared" si="4"/>
        <v>6.02</v>
      </c>
      <c r="K11" s="19">
        <f t="shared" si="7"/>
        <v>3</v>
      </c>
      <c r="L11" s="19">
        <f t="shared" si="5"/>
        <v>9.81</v>
      </c>
      <c r="M11" s="20">
        <f t="shared" si="6"/>
        <v>0</v>
      </c>
      <c r="N11" s="25" t="s">
        <v>21</v>
      </c>
      <c r="O11" s="30">
        <f>O8+2.66*O27</f>
        <v>21.98</v>
      </c>
    </row>
    <row r="12" spans="1:15" ht="12.75" customHeight="1">
      <c r="A12" s="53">
        <f>IF(Report!B12="","",Report!B12)</f>
      </c>
      <c r="B12" s="40">
        <v>6</v>
      </c>
      <c r="C12" s="55" t="str">
        <f>IF(Input!E11="","No data",Input!E11)</f>
        <v>No data</v>
      </c>
      <c r="D12" s="80" t="str">
        <f t="shared" si="8"/>
        <v>N/A</v>
      </c>
      <c r="E12" s="42"/>
      <c r="F12" s="18">
        <f t="shared" si="0"/>
        <v>21.98</v>
      </c>
      <c r="G12" s="18">
        <f t="shared" si="1"/>
        <v>20</v>
      </c>
      <c r="H12" s="18">
        <f t="shared" si="2"/>
        <v>14</v>
      </c>
      <c r="I12" s="18">
        <f t="shared" si="3"/>
        <v>9</v>
      </c>
      <c r="J12" s="18">
        <f t="shared" si="4"/>
        <v>6.02</v>
      </c>
      <c r="K12" s="19">
        <f t="shared" si="7"/>
        <v>3</v>
      </c>
      <c r="L12" s="19">
        <f t="shared" si="5"/>
        <v>9.81</v>
      </c>
      <c r="M12" s="20">
        <f t="shared" si="6"/>
        <v>0</v>
      </c>
      <c r="N12" s="25" t="s">
        <v>22</v>
      </c>
      <c r="O12" s="30">
        <f>Input!E47</f>
        <v>20</v>
      </c>
    </row>
    <row r="13" spans="1:15" ht="12.75" customHeight="1">
      <c r="A13" s="53">
        <f>IF(Report!B13="","",Report!B13)</f>
      </c>
      <c r="B13" s="40">
        <v>7</v>
      </c>
      <c r="C13" s="55" t="str">
        <f>IF(Input!E12="","No data",Input!E12)</f>
        <v>No data</v>
      </c>
      <c r="D13" s="80" t="str">
        <f t="shared" si="8"/>
        <v>N/A</v>
      </c>
      <c r="E13" s="42"/>
      <c r="F13" s="18">
        <f t="shared" si="0"/>
        <v>21.98</v>
      </c>
      <c r="G13" s="18">
        <f t="shared" si="1"/>
        <v>20</v>
      </c>
      <c r="H13" s="18">
        <f t="shared" si="2"/>
        <v>14</v>
      </c>
      <c r="I13" s="18">
        <f t="shared" si="3"/>
        <v>9</v>
      </c>
      <c r="J13" s="18">
        <f t="shared" si="4"/>
        <v>6.02</v>
      </c>
      <c r="K13" s="19">
        <f t="shared" si="7"/>
        <v>3</v>
      </c>
      <c r="L13" s="19">
        <f t="shared" si="5"/>
        <v>9.81</v>
      </c>
      <c r="M13" s="20">
        <f t="shared" si="6"/>
        <v>0</v>
      </c>
      <c r="N13" s="25" t="s">
        <v>23</v>
      </c>
      <c r="O13" s="30">
        <f>Input!E49</f>
        <v>9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IF(Input!E13="","No data",Input!E13)</f>
        <v>No data</v>
      </c>
      <c r="D14" s="80" t="str">
        <f t="shared" si="8"/>
        <v>N/A</v>
      </c>
      <c r="E14" s="42"/>
      <c r="F14" s="18">
        <f t="shared" si="0"/>
        <v>21.98</v>
      </c>
      <c r="G14" s="18">
        <f t="shared" si="1"/>
        <v>20</v>
      </c>
      <c r="H14" s="18">
        <f t="shared" si="2"/>
        <v>14</v>
      </c>
      <c r="I14" s="18">
        <f t="shared" si="3"/>
        <v>9</v>
      </c>
      <c r="J14" s="18">
        <f t="shared" si="4"/>
        <v>6.02</v>
      </c>
      <c r="K14" s="19">
        <f t="shared" si="7"/>
        <v>3</v>
      </c>
      <c r="L14" s="19">
        <f t="shared" si="5"/>
        <v>9.81</v>
      </c>
      <c r="M14" s="20">
        <f t="shared" si="6"/>
        <v>0</v>
      </c>
      <c r="N14" s="47" t="s">
        <v>24</v>
      </c>
      <c r="O14" s="31">
        <f>IF(O8-2.66*O27&lt;0,0,O8-2.66*O27)</f>
        <v>6.02</v>
      </c>
    </row>
    <row r="15" spans="1:13" ht="12.75" customHeight="1">
      <c r="A15" s="53">
        <f>IF(Report!B15="","",Report!B15)</f>
      </c>
      <c r="B15" s="40">
        <v>9</v>
      </c>
      <c r="C15" s="55" t="str">
        <f>IF(Input!E14="","No data",Input!E14)</f>
        <v>No data</v>
      </c>
      <c r="D15" s="80" t="str">
        <f t="shared" si="8"/>
        <v>N/A</v>
      </c>
      <c r="E15" s="42"/>
      <c r="F15" s="18">
        <f t="shared" si="0"/>
        <v>21.98</v>
      </c>
      <c r="G15" s="18">
        <f t="shared" si="1"/>
        <v>20</v>
      </c>
      <c r="H15" s="18">
        <f t="shared" si="2"/>
        <v>14</v>
      </c>
      <c r="I15" s="18">
        <f t="shared" si="3"/>
        <v>9</v>
      </c>
      <c r="J15" s="18">
        <f t="shared" si="4"/>
        <v>6.02</v>
      </c>
      <c r="K15" s="19">
        <f t="shared" si="7"/>
        <v>3</v>
      </c>
      <c r="L15" s="19">
        <f t="shared" si="5"/>
        <v>9.81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IF(Input!E15="","No data",Input!E15)</f>
        <v>No data</v>
      </c>
      <c r="D16" s="80" t="str">
        <f t="shared" si="8"/>
        <v>N/A</v>
      </c>
      <c r="E16" s="42"/>
      <c r="F16" s="18">
        <f t="shared" si="0"/>
        <v>21.98</v>
      </c>
      <c r="G16" s="18">
        <f t="shared" si="1"/>
        <v>20</v>
      </c>
      <c r="H16" s="18">
        <f t="shared" si="2"/>
        <v>14</v>
      </c>
      <c r="I16" s="18">
        <f t="shared" si="3"/>
        <v>9</v>
      </c>
      <c r="J16" s="18">
        <f t="shared" si="4"/>
        <v>6.02</v>
      </c>
      <c r="K16" s="19">
        <f t="shared" si="7"/>
        <v>3</v>
      </c>
      <c r="L16" s="19">
        <f t="shared" si="5"/>
        <v>9.81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IF(Input!E16="","No data",Input!E16)</f>
        <v>No data</v>
      </c>
      <c r="D17" s="80" t="str">
        <f t="shared" si="8"/>
        <v>N/A</v>
      </c>
      <c r="E17" s="42"/>
      <c r="F17" s="18">
        <f t="shared" si="0"/>
        <v>21.98</v>
      </c>
      <c r="G17" s="18">
        <f t="shared" si="1"/>
        <v>20</v>
      </c>
      <c r="H17" s="18">
        <f t="shared" si="2"/>
        <v>14</v>
      </c>
      <c r="I17" s="18">
        <f t="shared" si="3"/>
        <v>9</v>
      </c>
      <c r="J17" s="18">
        <f t="shared" si="4"/>
        <v>6.02</v>
      </c>
      <c r="K17" s="19">
        <f t="shared" si="7"/>
        <v>3</v>
      </c>
      <c r="L17" s="19">
        <f t="shared" si="5"/>
        <v>9.81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IF(Input!E17="","No data",Input!E17)</f>
        <v>No data</v>
      </c>
      <c r="D18" s="80" t="str">
        <f t="shared" si="8"/>
        <v>N/A</v>
      </c>
      <c r="E18" s="42"/>
      <c r="F18" s="18">
        <f t="shared" si="0"/>
        <v>21.98</v>
      </c>
      <c r="G18" s="18">
        <f t="shared" si="1"/>
        <v>20</v>
      </c>
      <c r="H18" s="18">
        <f t="shared" si="2"/>
        <v>14</v>
      </c>
      <c r="I18" s="18">
        <f t="shared" si="3"/>
        <v>9</v>
      </c>
      <c r="J18" s="18">
        <f t="shared" si="4"/>
        <v>6.02</v>
      </c>
      <c r="K18" s="19">
        <f t="shared" si="7"/>
        <v>3</v>
      </c>
      <c r="L18" s="19">
        <f t="shared" si="5"/>
        <v>9.81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IF(Input!E18="","No data",Input!E18)</f>
        <v>No data</v>
      </c>
      <c r="D19" s="80" t="str">
        <f t="shared" si="8"/>
        <v>N/A</v>
      </c>
      <c r="E19" s="42"/>
      <c r="F19" s="18">
        <f t="shared" si="0"/>
        <v>21.98</v>
      </c>
      <c r="G19" s="18">
        <f t="shared" si="1"/>
        <v>20</v>
      </c>
      <c r="H19" s="18">
        <f t="shared" si="2"/>
        <v>14</v>
      </c>
      <c r="I19" s="18">
        <f t="shared" si="3"/>
        <v>9</v>
      </c>
      <c r="J19" s="18">
        <f t="shared" si="4"/>
        <v>6.02</v>
      </c>
      <c r="K19" s="19">
        <f t="shared" si="7"/>
        <v>3</v>
      </c>
      <c r="L19" s="19">
        <f t="shared" si="5"/>
        <v>9.81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IF(Input!E19="","No data",Input!E19)</f>
        <v>No data</v>
      </c>
      <c r="D20" s="80" t="str">
        <f t="shared" si="8"/>
        <v>N/A</v>
      </c>
      <c r="E20" s="42"/>
      <c r="F20" s="18">
        <f t="shared" si="0"/>
        <v>21.98</v>
      </c>
      <c r="G20" s="18">
        <f t="shared" si="1"/>
        <v>20</v>
      </c>
      <c r="H20" s="18">
        <f t="shared" si="2"/>
        <v>14</v>
      </c>
      <c r="I20" s="18">
        <f t="shared" si="3"/>
        <v>9</v>
      </c>
      <c r="J20" s="18">
        <f t="shared" si="4"/>
        <v>6.02</v>
      </c>
      <c r="K20" s="19">
        <f t="shared" si="7"/>
        <v>3</v>
      </c>
      <c r="L20" s="19">
        <f t="shared" si="5"/>
        <v>9.81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IF(Input!E20="","No data",Input!E20)</f>
        <v>No data</v>
      </c>
      <c r="D21" s="80" t="str">
        <f t="shared" si="8"/>
        <v>N/A</v>
      </c>
      <c r="E21" s="42"/>
      <c r="F21" s="18">
        <f t="shared" si="0"/>
        <v>21.98</v>
      </c>
      <c r="G21" s="18">
        <f t="shared" si="1"/>
        <v>20</v>
      </c>
      <c r="H21" s="18">
        <f t="shared" si="2"/>
        <v>14</v>
      </c>
      <c r="I21" s="18">
        <f t="shared" si="3"/>
        <v>9</v>
      </c>
      <c r="J21" s="18">
        <f t="shared" si="4"/>
        <v>6.02</v>
      </c>
      <c r="K21" s="19">
        <f t="shared" si="7"/>
        <v>3</v>
      </c>
      <c r="L21" s="19">
        <f t="shared" si="5"/>
        <v>9.81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IF(Input!E21="","No data",Input!E21)</f>
        <v>No data</v>
      </c>
      <c r="D22" s="80" t="str">
        <f t="shared" si="8"/>
        <v>N/A</v>
      </c>
      <c r="E22" s="42"/>
      <c r="F22" s="18">
        <f t="shared" si="0"/>
        <v>21.98</v>
      </c>
      <c r="G22" s="18">
        <f t="shared" si="1"/>
        <v>20</v>
      </c>
      <c r="H22" s="18">
        <f t="shared" si="2"/>
        <v>14</v>
      </c>
      <c r="I22" s="18">
        <f t="shared" si="3"/>
        <v>9</v>
      </c>
      <c r="J22" s="18">
        <f t="shared" si="4"/>
        <v>6.02</v>
      </c>
      <c r="K22" s="19">
        <f t="shared" si="7"/>
        <v>3</v>
      </c>
      <c r="L22" s="19">
        <f t="shared" si="5"/>
        <v>9.81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IF(Input!E22="","No data",Input!E22)</f>
        <v>No data</v>
      </c>
      <c r="D23" s="80" t="str">
        <f t="shared" si="8"/>
        <v>N/A</v>
      </c>
      <c r="E23" s="42"/>
      <c r="F23" s="18">
        <f t="shared" si="0"/>
        <v>21.98</v>
      </c>
      <c r="G23" s="18">
        <f t="shared" si="1"/>
        <v>20</v>
      </c>
      <c r="H23" s="18">
        <f t="shared" si="2"/>
        <v>14</v>
      </c>
      <c r="I23" s="18">
        <f t="shared" si="3"/>
        <v>9</v>
      </c>
      <c r="J23" s="18">
        <f t="shared" si="4"/>
        <v>6.02</v>
      </c>
      <c r="K23" s="19">
        <f t="shared" si="7"/>
        <v>3</v>
      </c>
      <c r="L23" s="19">
        <f t="shared" si="5"/>
        <v>9.81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IF(Input!E23="","No data",Input!E23)</f>
        <v>No data</v>
      </c>
      <c r="D24" s="80" t="str">
        <f t="shared" si="8"/>
        <v>N/A</v>
      </c>
      <c r="E24" s="43"/>
      <c r="F24" s="18">
        <f t="shared" si="0"/>
        <v>21.98</v>
      </c>
      <c r="G24" s="18">
        <f t="shared" si="1"/>
        <v>20</v>
      </c>
      <c r="H24" s="18">
        <f t="shared" si="2"/>
        <v>14</v>
      </c>
      <c r="I24" s="18">
        <f t="shared" si="3"/>
        <v>9</v>
      </c>
      <c r="J24" s="18">
        <f t="shared" si="4"/>
        <v>6.02</v>
      </c>
      <c r="K24" s="19">
        <f t="shared" si="7"/>
        <v>3</v>
      </c>
      <c r="L24" s="19">
        <f t="shared" si="5"/>
        <v>9.81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IF(Input!E24="","No data",Input!E24)</f>
        <v>No data</v>
      </c>
      <c r="D25" s="80" t="str">
        <f t="shared" si="8"/>
        <v>N/A</v>
      </c>
      <c r="E25" s="43"/>
      <c r="F25" s="18">
        <f t="shared" si="0"/>
        <v>21.98</v>
      </c>
      <c r="G25" s="18">
        <f t="shared" si="1"/>
        <v>20</v>
      </c>
      <c r="H25" s="18">
        <f t="shared" si="2"/>
        <v>14</v>
      </c>
      <c r="I25" s="18">
        <f t="shared" si="3"/>
        <v>9</v>
      </c>
      <c r="J25" s="18">
        <f t="shared" si="4"/>
        <v>6.02</v>
      </c>
      <c r="K25" s="19">
        <f t="shared" si="7"/>
        <v>3</v>
      </c>
      <c r="L25" s="19">
        <f t="shared" si="5"/>
        <v>9.81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IF(Input!E25="","No data",Input!E25)</f>
        <v>No data</v>
      </c>
      <c r="D26" s="80" t="str">
        <f t="shared" si="8"/>
        <v>N/A</v>
      </c>
      <c r="E26" s="43"/>
      <c r="F26" s="18">
        <f t="shared" si="0"/>
        <v>21.98</v>
      </c>
      <c r="G26" s="18">
        <f t="shared" si="1"/>
        <v>20</v>
      </c>
      <c r="H26" s="18">
        <f t="shared" si="2"/>
        <v>14</v>
      </c>
      <c r="I26" s="18">
        <f t="shared" si="3"/>
        <v>9</v>
      </c>
      <c r="J26" s="18">
        <f t="shared" si="4"/>
        <v>6.02</v>
      </c>
      <c r="K26" s="19">
        <f t="shared" si="7"/>
        <v>3</v>
      </c>
      <c r="L26" s="19">
        <f t="shared" si="5"/>
        <v>9.81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IF(Input!E26="","No data",Input!E26)</f>
        <v>No data</v>
      </c>
      <c r="D27" s="80" t="str">
        <f t="shared" si="8"/>
        <v>N/A</v>
      </c>
      <c r="E27" s="43"/>
      <c r="F27" s="18">
        <f t="shared" si="0"/>
        <v>21.98</v>
      </c>
      <c r="G27" s="18">
        <f t="shared" si="1"/>
        <v>20</v>
      </c>
      <c r="H27" s="18">
        <f t="shared" si="2"/>
        <v>14</v>
      </c>
      <c r="I27" s="18">
        <f t="shared" si="3"/>
        <v>9</v>
      </c>
      <c r="J27" s="18">
        <f t="shared" si="4"/>
        <v>6.02</v>
      </c>
      <c r="K27" s="19">
        <f t="shared" si="7"/>
        <v>3</v>
      </c>
      <c r="L27" s="19">
        <f t="shared" si="5"/>
        <v>9.81</v>
      </c>
      <c r="M27" s="20">
        <f t="shared" si="6"/>
        <v>0</v>
      </c>
      <c r="N27" s="22" t="s">
        <v>72</v>
      </c>
      <c r="O27" s="29">
        <f>AVERAGE(D8:D46)</f>
        <v>3</v>
      </c>
    </row>
    <row r="28" spans="1:15" ht="12.75" customHeight="1">
      <c r="A28" s="53">
        <f>IF(Report!B28="","",Report!B28)</f>
      </c>
      <c r="B28" s="44">
        <v>22</v>
      </c>
      <c r="C28" s="55" t="str">
        <f>IF(Input!E27="","No data",Input!E27)</f>
        <v>No data</v>
      </c>
      <c r="D28" s="80" t="str">
        <f t="shared" si="8"/>
        <v>N/A</v>
      </c>
      <c r="E28" s="43"/>
      <c r="F28" s="18">
        <f t="shared" si="0"/>
        <v>21.98</v>
      </c>
      <c r="G28" s="18">
        <f t="shared" si="1"/>
        <v>20</v>
      </c>
      <c r="H28" s="18">
        <f t="shared" si="2"/>
        <v>14</v>
      </c>
      <c r="I28" s="18">
        <f t="shared" si="3"/>
        <v>9</v>
      </c>
      <c r="J28" s="18">
        <f t="shared" si="4"/>
        <v>6.02</v>
      </c>
      <c r="K28" s="19">
        <f t="shared" si="7"/>
        <v>3</v>
      </c>
      <c r="L28" s="19">
        <f t="shared" si="5"/>
        <v>9.81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IF(Input!E28="","No data",Input!E28)</f>
        <v>No data</v>
      </c>
      <c r="D29" s="80" t="str">
        <f t="shared" si="8"/>
        <v>N/A</v>
      </c>
      <c r="E29" s="43"/>
      <c r="F29" s="18">
        <f t="shared" si="0"/>
        <v>21.98</v>
      </c>
      <c r="G29" s="18">
        <f t="shared" si="1"/>
        <v>20</v>
      </c>
      <c r="H29" s="18">
        <f t="shared" si="2"/>
        <v>14</v>
      </c>
      <c r="I29" s="18">
        <f t="shared" si="3"/>
        <v>9</v>
      </c>
      <c r="J29" s="18">
        <f t="shared" si="4"/>
        <v>6.02</v>
      </c>
      <c r="K29" s="19">
        <f t="shared" si="7"/>
        <v>3</v>
      </c>
      <c r="L29" s="19">
        <f t="shared" si="5"/>
        <v>9.81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IF(Input!E29="","No data",Input!E29)</f>
        <v>No data</v>
      </c>
      <c r="D30" s="80" t="str">
        <f t="shared" si="8"/>
        <v>N/A</v>
      </c>
      <c r="E30" s="43"/>
      <c r="F30" s="18">
        <f t="shared" si="0"/>
        <v>21.98</v>
      </c>
      <c r="G30" s="18">
        <f t="shared" si="1"/>
        <v>20</v>
      </c>
      <c r="H30" s="18">
        <f t="shared" si="2"/>
        <v>14</v>
      </c>
      <c r="I30" s="18">
        <f t="shared" si="3"/>
        <v>9</v>
      </c>
      <c r="J30" s="18">
        <f t="shared" si="4"/>
        <v>6.02</v>
      </c>
      <c r="K30" s="19">
        <f t="shared" si="7"/>
        <v>3</v>
      </c>
      <c r="L30" s="19">
        <f t="shared" si="5"/>
        <v>9.81</v>
      </c>
      <c r="M30" s="20">
        <f t="shared" si="6"/>
        <v>0</v>
      </c>
      <c r="N30" s="25" t="s">
        <v>21</v>
      </c>
      <c r="O30" s="30">
        <f>3.27*O27</f>
        <v>9.81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IF(Input!E30="","No data",Input!E30)</f>
        <v>No data</v>
      </c>
      <c r="D31" s="80" t="str">
        <f t="shared" si="8"/>
        <v>N/A</v>
      </c>
      <c r="E31" s="41"/>
      <c r="F31" s="18">
        <f t="shared" si="0"/>
        <v>21.98</v>
      </c>
      <c r="G31" s="18">
        <f t="shared" si="1"/>
        <v>20</v>
      </c>
      <c r="H31" s="18">
        <f t="shared" si="2"/>
        <v>14</v>
      </c>
      <c r="I31" s="18">
        <f t="shared" si="3"/>
        <v>9</v>
      </c>
      <c r="J31" s="18">
        <f t="shared" si="4"/>
        <v>6.02</v>
      </c>
      <c r="K31" s="19">
        <f t="shared" si="7"/>
        <v>3</v>
      </c>
      <c r="L31" s="19">
        <f t="shared" si="5"/>
        <v>9.81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IF(Input!E31="","No data",Input!E31)</f>
        <v>No data</v>
      </c>
      <c r="D32" s="80" t="str">
        <f t="shared" si="8"/>
        <v>N/A</v>
      </c>
      <c r="E32" s="41"/>
      <c r="F32" s="18">
        <f t="shared" si="0"/>
        <v>21.98</v>
      </c>
      <c r="G32" s="18">
        <f t="shared" si="1"/>
        <v>20</v>
      </c>
      <c r="H32" s="18">
        <f t="shared" si="2"/>
        <v>14</v>
      </c>
      <c r="I32" s="18">
        <f t="shared" si="3"/>
        <v>9</v>
      </c>
      <c r="J32" s="18">
        <f t="shared" si="4"/>
        <v>6.02</v>
      </c>
      <c r="K32" s="19">
        <f t="shared" si="7"/>
        <v>3</v>
      </c>
      <c r="L32" s="19">
        <f t="shared" si="5"/>
        <v>9.81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IF(Input!E32="","No data",Input!E32)</f>
        <v>No data</v>
      </c>
      <c r="D33" s="80" t="str">
        <f t="shared" si="8"/>
        <v>N/A</v>
      </c>
      <c r="E33" s="41"/>
      <c r="F33" s="18">
        <f t="shared" si="0"/>
        <v>21.98</v>
      </c>
      <c r="G33" s="18">
        <f t="shared" si="1"/>
        <v>20</v>
      </c>
      <c r="H33" s="18">
        <f t="shared" si="2"/>
        <v>14</v>
      </c>
      <c r="I33" s="18">
        <f t="shared" si="3"/>
        <v>9</v>
      </c>
      <c r="J33" s="18">
        <f t="shared" si="4"/>
        <v>6.02</v>
      </c>
      <c r="K33" s="19">
        <f t="shared" si="7"/>
        <v>3</v>
      </c>
      <c r="L33" s="19">
        <f t="shared" si="5"/>
        <v>9.81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IF(Input!E33="","No data",Input!E33)</f>
        <v>No data</v>
      </c>
      <c r="D34" s="80" t="str">
        <f t="shared" si="8"/>
        <v>N/A</v>
      </c>
      <c r="E34" s="41"/>
      <c r="F34" s="18">
        <f t="shared" si="0"/>
        <v>21.98</v>
      </c>
      <c r="G34" s="18">
        <f t="shared" si="1"/>
        <v>20</v>
      </c>
      <c r="H34" s="18">
        <f t="shared" si="2"/>
        <v>14</v>
      </c>
      <c r="I34" s="18">
        <f t="shared" si="3"/>
        <v>9</v>
      </c>
      <c r="J34" s="18">
        <f t="shared" si="4"/>
        <v>6.02</v>
      </c>
      <c r="K34" s="19">
        <f t="shared" si="7"/>
        <v>3</v>
      </c>
      <c r="L34" s="19">
        <f t="shared" si="5"/>
        <v>9.81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IF(Input!E34="","No data",Input!E34)</f>
        <v>No data</v>
      </c>
      <c r="D35" s="80" t="str">
        <f t="shared" si="8"/>
        <v>N/A</v>
      </c>
      <c r="E35" s="41"/>
      <c r="F35" s="18">
        <f t="shared" si="0"/>
        <v>21.98</v>
      </c>
      <c r="G35" s="18">
        <f t="shared" si="1"/>
        <v>20</v>
      </c>
      <c r="H35" s="18">
        <f t="shared" si="2"/>
        <v>14</v>
      </c>
      <c r="I35" s="18">
        <f t="shared" si="3"/>
        <v>9</v>
      </c>
      <c r="J35" s="18">
        <f t="shared" si="4"/>
        <v>6.02</v>
      </c>
      <c r="K35" s="19">
        <f t="shared" si="7"/>
        <v>3</v>
      </c>
      <c r="L35" s="19">
        <f t="shared" si="5"/>
        <v>9.81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IF(Input!E35="","No data",Input!E35)</f>
        <v>No data</v>
      </c>
      <c r="D36" s="80" t="str">
        <f t="shared" si="8"/>
        <v>N/A</v>
      </c>
      <c r="E36" s="45"/>
      <c r="F36" s="18">
        <f t="shared" si="0"/>
        <v>21.98</v>
      </c>
      <c r="G36" s="18">
        <f t="shared" si="1"/>
        <v>20</v>
      </c>
      <c r="H36" s="18">
        <f t="shared" si="2"/>
        <v>14</v>
      </c>
      <c r="I36" s="18">
        <f t="shared" si="3"/>
        <v>9</v>
      </c>
      <c r="J36" s="18">
        <f t="shared" si="4"/>
        <v>6.02</v>
      </c>
      <c r="K36" s="19">
        <f t="shared" si="7"/>
        <v>3</v>
      </c>
      <c r="L36" s="19">
        <f t="shared" si="5"/>
        <v>9.81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IF(Input!E36="","No data",Input!E36)</f>
        <v>No data</v>
      </c>
      <c r="D37" s="80" t="str">
        <f t="shared" si="8"/>
        <v>N/A</v>
      </c>
      <c r="E37" s="45"/>
      <c r="F37" s="18">
        <f t="shared" si="0"/>
        <v>21.98</v>
      </c>
      <c r="G37" s="18">
        <f t="shared" si="1"/>
        <v>20</v>
      </c>
      <c r="H37" s="18">
        <f t="shared" si="2"/>
        <v>14</v>
      </c>
      <c r="I37" s="18">
        <f t="shared" si="3"/>
        <v>9</v>
      </c>
      <c r="J37" s="18">
        <f t="shared" si="4"/>
        <v>6.02</v>
      </c>
      <c r="K37" s="19">
        <f t="shared" si="7"/>
        <v>3</v>
      </c>
      <c r="L37" s="19">
        <f t="shared" si="5"/>
        <v>9.81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IF(Input!E37="","No data",Input!E37)</f>
        <v>No data</v>
      </c>
      <c r="D38" s="80" t="str">
        <f t="shared" si="8"/>
        <v>N/A</v>
      </c>
      <c r="E38" s="45"/>
      <c r="F38" s="18">
        <f t="shared" si="0"/>
        <v>21.98</v>
      </c>
      <c r="G38" s="18">
        <f t="shared" si="1"/>
        <v>20</v>
      </c>
      <c r="H38" s="18">
        <f t="shared" si="2"/>
        <v>14</v>
      </c>
      <c r="I38" s="18">
        <f t="shared" si="3"/>
        <v>9</v>
      </c>
      <c r="J38" s="18">
        <f t="shared" si="4"/>
        <v>6.02</v>
      </c>
      <c r="K38" s="19">
        <f t="shared" si="7"/>
        <v>3</v>
      </c>
      <c r="L38" s="19">
        <f t="shared" si="5"/>
        <v>9.81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IF(Input!E38="","No data",Input!E38)</f>
        <v>No data</v>
      </c>
      <c r="D39" s="80" t="str">
        <f t="shared" si="8"/>
        <v>N/A</v>
      </c>
      <c r="E39" s="45"/>
      <c r="F39" s="18">
        <f t="shared" si="0"/>
        <v>21.98</v>
      </c>
      <c r="G39" s="18">
        <f t="shared" si="1"/>
        <v>20</v>
      </c>
      <c r="H39" s="18">
        <f t="shared" si="2"/>
        <v>14</v>
      </c>
      <c r="I39" s="18">
        <f t="shared" si="3"/>
        <v>9</v>
      </c>
      <c r="J39" s="18">
        <f t="shared" si="4"/>
        <v>6.02</v>
      </c>
      <c r="K39" s="19">
        <f t="shared" si="7"/>
        <v>3</v>
      </c>
      <c r="L39" s="19">
        <f t="shared" si="5"/>
        <v>9.81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IF(Input!E39="","No data",Input!E39)</f>
        <v>No data</v>
      </c>
      <c r="D40" s="80" t="str">
        <f t="shared" si="8"/>
        <v>N/A</v>
      </c>
      <c r="E40" s="45"/>
      <c r="F40" s="18">
        <f t="shared" si="0"/>
        <v>21.98</v>
      </c>
      <c r="G40" s="18">
        <f t="shared" si="1"/>
        <v>20</v>
      </c>
      <c r="H40" s="18">
        <f t="shared" si="2"/>
        <v>14</v>
      </c>
      <c r="I40" s="18">
        <f t="shared" si="3"/>
        <v>9</v>
      </c>
      <c r="J40" s="18">
        <f t="shared" si="4"/>
        <v>6.02</v>
      </c>
      <c r="K40" s="19">
        <f t="shared" si="7"/>
        <v>3</v>
      </c>
      <c r="L40" s="19">
        <f t="shared" si="5"/>
        <v>9.81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IF(Input!E40="","No data",Input!E40)</f>
        <v>No data</v>
      </c>
      <c r="D41" s="80" t="str">
        <f t="shared" si="8"/>
        <v>N/A</v>
      </c>
      <c r="E41" s="45"/>
      <c r="F41" s="18">
        <f t="shared" si="0"/>
        <v>21.98</v>
      </c>
      <c r="G41" s="18">
        <f t="shared" si="1"/>
        <v>20</v>
      </c>
      <c r="H41" s="18">
        <f t="shared" si="2"/>
        <v>14</v>
      </c>
      <c r="I41" s="18">
        <f t="shared" si="3"/>
        <v>9</v>
      </c>
      <c r="J41" s="18">
        <f t="shared" si="4"/>
        <v>6.02</v>
      </c>
      <c r="K41" s="19">
        <f t="shared" si="7"/>
        <v>3</v>
      </c>
      <c r="L41" s="19">
        <f t="shared" si="5"/>
        <v>9.81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IF(Input!E41="","No data",Input!E41)</f>
        <v>No data</v>
      </c>
      <c r="D42" s="80" t="str">
        <f t="shared" si="8"/>
        <v>N/A</v>
      </c>
      <c r="E42" s="45"/>
      <c r="F42" s="18">
        <f t="shared" si="0"/>
        <v>21.98</v>
      </c>
      <c r="G42" s="18">
        <f t="shared" si="1"/>
        <v>20</v>
      </c>
      <c r="H42" s="18">
        <f t="shared" si="2"/>
        <v>14</v>
      </c>
      <c r="I42" s="18">
        <f t="shared" si="3"/>
        <v>9</v>
      </c>
      <c r="J42" s="18">
        <f t="shared" si="4"/>
        <v>6.02</v>
      </c>
      <c r="K42" s="19">
        <f t="shared" si="7"/>
        <v>3</v>
      </c>
      <c r="L42" s="19">
        <f t="shared" si="5"/>
        <v>9.81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IF(Input!E42="","No data",Input!E42)</f>
        <v>No data</v>
      </c>
      <c r="D43" s="80" t="str">
        <f t="shared" si="8"/>
        <v>N/A</v>
      </c>
      <c r="E43" s="45"/>
      <c r="F43" s="18">
        <f t="shared" si="0"/>
        <v>21.98</v>
      </c>
      <c r="G43" s="18">
        <f t="shared" si="1"/>
        <v>20</v>
      </c>
      <c r="H43" s="18">
        <f t="shared" si="2"/>
        <v>14</v>
      </c>
      <c r="I43" s="18">
        <f t="shared" si="3"/>
        <v>9</v>
      </c>
      <c r="J43" s="18">
        <f t="shared" si="4"/>
        <v>6.02</v>
      </c>
      <c r="K43" s="19">
        <f t="shared" si="7"/>
        <v>3</v>
      </c>
      <c r="L43" s="19">
        <f t="shared" si="5"/>
        <v>9.81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IF(Input!E43="","No data",Input!E43)</f>
        <v>No data</v>
      </c>
      <c r="D44" s="80" t="str">
        <f t="shared" si="8"/>
        <v>N/A</v>
      </c>
      <c r="E44" s="45"/>
      <c r="F44" s="18">
        <f t="shared" si="0"/>
        <v>21.98</v>
      </c>
      <c r="G44" s="18">
        <f t="shared" si="1"/>
        <v>20</v>
      </c>
      <c r="H44" s="18">
        <f t="shared" si="2"/>
        <v>14</v>
      </c>
      <c r="I44" s="18">
        <f t="shared" si="3"/>
        <v>9</v>
      </c>
      <c r="J44" s="18">
        <f t="shared" si="4"/>
        <v>6.02</v>
      </c>
      <c r="K44" s="19">
        <f t="shared" si="7"/>
        <v>3</v>
      </c>
      <c r="L44" s="19">
        <f t="shared" si="5"/>
        <v>9.81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IF(Input!E44="","No data",Input!E44)</f>
        <v>No data</v>
      </c>
      <c r="D45" s="80" t="str">
        <f t="shared" si="8"/>
        <v>N/A</v>
      </c>
      <c r="E45" s="45"/>
      <c r="F45" s="18">
        <f t="shared" si="0"/>
        <v>21.98</v>
      </c>
      <c r="G45" s="18">
        <f t="shared" si="1"/>
        <v>20</v>
      </c>
      <c r="H45" s="18">
        <f t="shared" si="2"/>
        <v>14</v>
      </c>
      <c r="I45" s="18">
        <f t="shared" si="3"/>
        <v>9</v>
      </c>
      <c r="J45" s="18">
        <f t="shared" si="4"/>
        <v>6.02</v>
      </c>
      <c r="K45" s="19">
        <f t="shared" si="7"/>
        <v>3</v>
      </c>
      <c r="L45" s="19">
        <f t="shared" si="5"/>
        <v>9.81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IF(Input!E45="","No data",Input!E45)</f>
        <v>No data</v>
      </c>
      <c r="D46" s="80" t="str">
        <f t="shared" si="8"/>
        <v>N/A</v>
      </c>
      <c r="E46" s="45"/>
      <c r="F46" s="18">
        <f t="shared" si="0"/>
        <v>21.98</v>
      </c>
      <c r="G46" s="18">
        <f t="shared" si="1"/>
        <v>20</v>
      </c>
      <c r="H46" s="18">
        <f t="shared" si="2"/>
        <v>14</v>
      </c>
      <c r="I46" s="18">
        <f t="shared" si="3"/>
        <v>9</v>
      </c>
      <c r="J46" s="18">
        <f t="shared" si="4"/>
        <v>6.02</v>
      </c>
      <c r="K46" s="19">
        <f t="shared" si="7"/>
        <v>3</v>
      </c>
      <c r="L46" s="19">
        <f t="shared" si="5"/>
        <v>9.81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1.281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27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E5" s="57" t="s">
        <v>58</v>
      </c>
      <c r="F5" s="13"/>
      <c r="G5" s="13"/>
      <c r="H5" s="13"/>
      <c r="I5" s="13"/>
      <c r="J5" s="13"/>
      <c r="K5" s="13"/>
      <c r="L5" s="13"/>
      <c r="N5" s="71">
        <f>Input!L2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IF(Input!F6="","No data",Input!F6)</f>
        <v>35</v>
      </c>
      <c r="D7" s="79"/>
      <c r="E7" s="41"/>
      <c r="F7" s="18">
        <f aca="true" t="shared" si="0" ref="F7:F46">$O$11</f>
        <v>42.644999999999996</v>
      </c>
      <c r="G7" s="18">
        <f aca="true" t="shared" si="1" ref="G7:G46">$O$12</f>
        <v>42</v>
      </c>
      <c r="H7" s="18">
        <f aca="true" t="shared" si="2" ref="H7:H46">$O$8</f>
        <v>34</v>
      </c>
      <c r="I7" s="18">
        <f aca="true" t="shared" si="3" ref="I7:I46">$O$13</f>
        <v>27</v>
      </c>
      <c r="J7" s="18">
        <f aca="true" t="shared" si="4" ref="J7:J46">$O$14</f>
        <v>25.355</v>
      </c>
      <c r="K7" s="19">
        <f>O$27</f>
        <v>3.25</v>
      </c>
      <c r="L7" s="19">
        <f aca="true" t="shared" si="5" ref="L7:L46">$O$30</f>
        <v>10.6275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IF(Input!F7="","No data",Input!F7)</f>
        <v>32</v>
      </c>
      <c r="D8" s="80">
        <f>IF(C8="No Data","N/A",IF(C7="","",ABS(C7-C8)))</f>
        <v>3</v>
      </c>
      <c r="E8" s="42"/>
      <c r="F8" s="18">
        <f t="shared" si="0"/>
        <v>42.644999999999996</v>
      </c>
      <c r="G8" s="18">
        <f t="shared" si="1"/>
        <v>42</v>
      </c>
      <c r="H8" s="18">
        <f t="shared" si="2"/>
        <v>34</v>
      </c>
      <c r="I8" s="18">
        <f t="shared" si="3"/>
        <v>27</v>
      </c>
      <c r="J8" s="18">
        <f t="shared" si="4"/>
        <v>25.355</v>
      </c>
      <c r="K8" s="19">
        <f aca="true" t="shared" si="7" ref="K8:K46">O$27</f>
        <v>3.25</v>
      </c>
      <c r="L8" s="19">
        <f t="shared" si="5"/>
        <v>10.6275</v>
      </c>
      <c r="M8" s="20">
        <f t="shared" si="6"/>
        <v>0</v>
      </c>
      <c r="N8" s="22" t="s">
        <v>72</v>
      </c>
      <c r="O8" s="29">
        <f>AVERAGE(C7:C46)</f>
        <v>34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IF(Input!F8="","No data",Input!F8)</f>
        <v>30</v>
      </c>
      <c r="D9" s="80">
        <f>IF(C9="No Data","N/A",IF(C8="",IF(C7="","",ABS(C7-C9)),ABS(C8-C9)))</f>
        <v>2</v>
      </c>
      <c r="E9" s="42"/>
      <c r="F9" s="18">
        <f t="shared" si="0"/>
        <v>42.644999999999996</v>
      </c>
      <c r="G9" s="18">
        <f t="shared" si="1"/>
        <v>42</v>
      </c>
      <c r="H9" s="18">
        <f t="shared" si="2"/>
        <v>34</v>
      </c>
      <c r="I9" s="18">
        <f t="shared" si="3"/>
        <v>27</v>
      </c>
      <c r="J9" s="18">
        <f t="shared" si="4"/>
        <v>25.355</v>
      </c>
      <c r="K9" s="19">
        <f t="shared" si="7"/>
        <v>3.25</v>
      </c>
      <c r="L9" s="19">
        <f t="shared" si="5"/>
        <v>10.6275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IF(Input!F9="","No data",Input!F9)</f>
        <v>35</v>
      </c>
      <c r="D10" s="80">
        <f>IF(C10="No Data","N/A",IF(C9="",IF(C8="",ABS(C7-C10),ABS(C8-C10)),ABS(C9-C10)))</f>
        <v>5</v>
      </c>
      <c r="E10" s="42"/>
      <c r="F10" s="18">
        <f t="shared" si="0"/>
        <v>42.644999999999996</v>
      </c>
      <c r="G10" s="18">
        <f t="shared" si="1"/>
        <v>42</v>
      </c>
      <c r="H10" s="18">
        <f t="shared" si="2"/>
        <v>34</v>
      </c>
      <c r="I10" s="18">
        <f t="shared" si="3"/>
        <v>27</v>
      </c>
      <c r="J10" s="18">
        <f t="shared" si="4"/>
        <v>25.355</v>
      </c>
      <c r="K10" s="19">
        <f t="shared" si="7"/>
        <v>3.25</v>
      </c>
      <c r="L10" s="19">
        <f t="shared" si="5"/>
        <v>10.6275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IF(Input!F10="","No data",Input!F10)</f>
        <v>38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42.644999999999996</v>
      </c>
      <c r="G11" s="18">
        <f t="shared" si="1"/>
        <v>42</v>
      </c>
      <c r="H11" s="18">
        <f t="shared" si="2"/>
        <v>34</v>
      </c>
      <c r="I11" s="18">
        <f t="shared" si="3"/>
        <v>27</v>
      </c>
      <c r="J11" s="18">
        <f t="shared" si="4"/>
        <v>25.355</v>
      </c>
      <c r="K11" s="19">
        <f t="shared" si="7"/>
        <v>3.25</v>
      </c>
      <c r="L11" s="19">
        <f t="shared" si="5"/>
        <v>10.6275</v>
      </c>
      <c r="M11" s="20">
        <f t="shared" si="6"/>
        <v>0</v>
      </c>
      <c r="N11" s="25" t="s">
        <v>21</v>
      </c>
      <c r="O11" s="30">
        <f>O8+2.66*O27</f>
        <v>42.644999999999996</v>
      </c>
    </row>
    <row r="12" spans="1:15" ht="12.75" customHeight="1">
      <c r="A12" s="53">
        <f>IF(Report!B12="","",Report!B12)</f>
      </c>
      <c r="B12" s="40">
        <v>6</v>
      </c>
      <c r="C12" s="55" t="str">
        <f>IF(Input!F11="","No data",Input!F11)</f>
        <v>No data</v>
      </c>
      <c r="D12" s="80" t="str">
        <f t="shared" si="8"/>
        <v>N/A</v>
      </c>
      <c r="E12" s="42"/>
      <c r="F12" s="18">
        <f t="shared" si="0"/>
        <v>42.644999999999996</v>
      </c>
      <c r="G12" s="18">
        <f t="shared" si="1"/>
        <v>42</v>
      </c>
      <c r="H12" s="18">
        <f t="shared" si="2"/>
        <v>34</v>
      </c>
      <c r="I12" s="18">
        <f t="shared" si="3"/>
        <v>27</v>
      </c>
      <c r="J12" s="18">
        <f t="shared" si="4"/>
        <v>25.355</v>
      </c>
      <c r="K12" s="19">
        <f t="shared" si="7"/>
        <v>3.25</v>
      </c>
      <c r="L12" s="19">
        <f t="shared" si="5"/>
        <v>10.6275</v>
      </c>
      <c r="M12" s="20">
        <f t="shared" si="6"/>
        <v>0</v>
      </c>
      <c r="N12" s="25" t="s">
        <v>22</v>
      </c>
      <c r="O12" s="30">
        <f>Input!F47</f>
        <v>42</v>
      </c>
    </row>
    <row r="13" spans="1:15" ht="12.75" customHeight="1">
      <c r="A13" s="53">
        <f>IF(Report!B13="","",Report!B13)</f>
      </c>
      <c r="B13" s="40">
        <v>7</v>
      </c>
      <c r="C13" s="55" t="str">
        <f>IF(Input!F12="","No data",Input!F12)</f>
        <v>No data</v>
      </c>
      <c r="D13" s="80" t="str">
        <f t="shared" si="8"/>
        <v>N/A</v>
      </c>
      <c r="E13" s="42"/>
      <c r="F13" s="18">
        <f t="shared" si="0"/>
        <v>42.644999999999996</v>
      </c>
      <c r="G13" s="18">
        <f t="shared" si="1"/>
        <v>42</v>
      </c>
      <c r="H13" s="18">
        <f t="shared" si="2"/>
        <v>34</v>
      </c>
      <c r="I13" s="18">
        <f t="shared" si="3"/>
        <v>27</v>
      </c>
      <c r="J13" s="18">
        <f t="shared" si="4"/>
        <v>25.355</v>
      </c>
      <c r="K13" s="19">
        <f t="shared" si="7"/>
        <v>3.25</v>
      </c>
      <c r="L13" s="19">
        <f t="shared" si="5"/>
        <v>10.6275</v>
      </c>
      <c r="M13" s="20">
        <f t="shared" si="6"/>
        <v>0</v>
      </c>
      <c r="N13" s="25" t="s">
        <v>23</v>
      </c>
      <c r="O13" s="30">
        <f>Input!F49</f>
        <v>27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IF(Input!F13="","No data",Input!F13)</f>
        <v>No data</v>
      </c>
      <c r="D14" s="80" t="str">
        <f t="shared" si="8"/>
        <v>N/A</v>
      </c>
      <c r="E14" s="42"/>
      <c r="F14" s="18">
        <f t="shared" si="0"/>
        <v>42.644999999999996</v>
      </c>
      <c r="G14" s="18">
        <f t="shared" si="1"/>
        <v>42</v>
      </c>
      <c r="H14" s="18">
        <f t="shared" si="2"/>
        <v>34</v>
      </c>
      <c r="I14" s="18">
        <f t="shared" si="3"/>
        <v>27</v>
      </c>
      <c r="J14" s="18">
        <f t="shared" si="4"/>
        <v>25.355</v>
      </c>
      <c r="K14" s="19">
        <f t="shared" si="7"/>
        <v>3.25</v>
      </c>
      <c r="L14" s="19">
        <f t="shared" si="5"/>
        <v>10.6275</v>
      </c>
      <c r="M14" s="20">
        <f t="shared" si="6"/>
        <v>0</v>
      </c>
      <c r="N14" s="47" t="s">
        <v>24</v>
      </c>
      <c r="O14" s="31">
        <f>IF(O8-2.66*O27&lt;0,0,O8-2.66*O27)</f>
        <v>25.355</v>
      </c>
    </row>
    <row r="15" spans="1:13" ht="12.75" customHeight="1">
      <c r="A15" s="53">
        <f>IF(Report!B15="","",Report!B15)</f>
      </c>
      <c r="B15" s="40">
        <v>9</v>
      </c>
      <c r="C15" s="55" t="str">
        <f>IF(Input!F14="","No data",Input!F14)</f>
        <v>No data</v>
      </c>
      <c r="D15" s="80" t="str">
        <f t="shared" si="8"/>
        <v>N/A</v>
      </c>
      <c r="E15" s="42"/>
      <c r="F15" s="18">
        <f t="shared" si="0"/>
        <v>42.644999999999996</v>
      </c>
      <c r="G15" s="18">
        <f t="shared" si="1"/>
        <v>42</v>
      </c>
      <c r="H15" s="18">
        <f t="shared" si="2"/>
        <v>34</v>
      </c>
      <c r="I15" s="18">
        <f t="shared" si="3"/>
        <v>27</v>
      </c>
      <c r="J15" s="18">
        <f t="shared" si="4"/>
        <v>25.355</v>
      </c>
      <c r="K15" s="19">
        <f t="shared" si="7"/>
        <v>3.25</v>
      </c>
      <c r="L15" s="19">
        <f t="shared" si="5"/>
        <v>10.6275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IF(Input!F15="","No data",Input!F15)</f>
        <v>No data</v>
      </c>
      <c r="D16" s="80" t="str">
        <f t="shared" si="8"/>
        <v>N/A</v>
      </c>
      <c r="E16" s="42"/>
      <c r="F16" s="18">
        <f t="shared" si="0"/>
        <v>42.644999999999996</v>
      </c>
      <c r="G16" s="18">
        <f t="shared" si="1"/>
        <v>42</v>
      </c>
      <c r="H16" s="18">
        <f t="shared" si="2"/>
        <v>34</v>
      </c>
      <c r="I16" s="18">
        <f t="shared" si="3"/>
        <v>27</v>
      </c>
      <c r="J16" s="18">
        <f t="shared" si="4"/>
        <v>25.355</v>
      </c>
      <c r="K16" s="19">
        <f t="shared" si="7"/>
        <v>3.25</v>
      </c>
      <c r="L16" s="19">
        <f t="shared" si="5"/>
        <v>10.6275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IF(Input!F16="","No data",Input!F16)</f>
        <v>No data</v>
      </c>
      <c r="D17" s="80" t="str">
        <f t="shared" si="8"/>
        <v>N/A</v>
      </c>
      <c r="E17" s="42"/>
      <c r="F17" s="18">
        <f t="shared" si="0"/>
        <v>42.644999999999996</v>
      </c>
      <c r="G17" s="18">
        <f t="shared" si="1"/>
        <v>42</v>
      </c>
      <c r="H17" s="18">
        <f t="shared" si="2"/>
        <v>34</v>
      </c>
      <c r="I17" s="18">
        <f t="shared" si="3"/>
        <v>27</v>
      </c>
      <c r="J17" s="18">
        <f t="shared" si="4"/>
        <v>25.355</v>
      </c>
      <c r="K17" s="19">
        <f t="shared" si="7"/>
        <v>3.25</v>
      </c>
      <c r="L17" s="19">
        <f t="shared" si="5"/>
        <v>10.6275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IF(Input!F17="","No data",Input!F17)</f>
        <v>No data</v>
      </c>
      <c r="D18" s="80" t="str">
        <f t="shared" si="8"/>
        <v>N/A</v>
      </c>
      <c r="E18" s="42"/>
      <c r="F18" s="18">
        <f t="shared" si="0"/>
        <v>42.644999999999996</v>
      </c>
      <c r="G18" s="18">
        <f t="shared" si="1"/>
        <v>42</v>
      </c>
      <c r="H18" s="18">
        <f t="shared" si="2"/>
        <v>34</v>
      </c>
      <c r="I18" s="18">
        <f t="shared" si="3"/>
        <v>27</v>
      </c>
      <c r="J18" s="18">
        <f t="shared" si="4"/>
        <v>25.355</v>
      </c>
      <c r="K18" s="19">
        <f t="shared" si="7"/>
        <v>3.25</v>
      </c>
      <c r="L18" s="19">
        <f t="shared" si="5"/>
        <v>10.6275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IF(Input!F18="","No data",Input!F18)</f>
        <v>No data</v>
      </c>
      <c r="D19" s="80" t="str">
        <f t="shared" si="8"/>
        <v>N/A</v>
      </c>
      <c r="E19" s="42"/>
      <c r="F19" s="18">
        <f t="shared" si="0"/>
        <v>42.644999999999996</v>
      </c>
      <c r="G19" s="18">
        <f t="shared" si="1"/>
        <v>42</v>
      </c>
      <c r="H19" s="18">
        <f t="shared" si="2"/>
        <v>34</v>
      </c>
      <c r="I19" s="18">
        <f t="shared" si="3"/>
        <v>27</v>
      </c>
      <c r="J19" s="18">
        <f t="shared" si="4"/>
        <v>25.355</v>
      </c>
      <c r="K19" s="19">
        <f t="shared" si="7"/>
        <v>3.25</v>
      </c>
      <c r="L19" s="19">
        <f t="shared" si="5"/>
        <v>10.6275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IF(Input!F19="","No data",Input!F19)</f>
        <v>No data</v>
      </c>
      <c r="D20" s="80" t="str">
        <f t="shared" si="8"/>
        <v>N/A</v>
      </c>
      <c r="E20" s="42"/>
      <c r="F20" s="18">
        <f t="shared" si="0"/>
        <v>42.644999999999996</v>
      </c>
      <c r="G20" s="18">
        <f t="shared" si="1"/>
        <v>42</v>
      </c>
      <c r="H20" s="18">
        <f t="shared" si="2"/>
        <v>34</v>
      </c>
      <c r="I20" s="18">
        <f t="shared" si="3"/>
        <v>27</v>
      </c>
      <c r="J20" s="18">
        <f t="shared" si="4"/>
        <v>25.355</v>
      </c>
      <c r="K20" s="19">
        <f t="shared" si="7"/>
        <v>3.25</v>
      </c>
      <c r="L20" s="19">
        <f t="shared" si="5"/>
        <v>10.6275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IF(Input!F20="","No data",Input!F20)</f>
        <v>No data</v>
      </c>
      <c r="D21" s="80" t="str">
        <f t="shared" si="8"/>
        <v>N/A</v>
      </c>
      <c r="E21" s="42"/>
      <c r="F21" s="18">
        <f t="shared" si="0"/>
        <v>42.644999999999996</v>
      </c>
      <c r="G21" s="18">
        <f t="shared" si="1"/>
        <v>42</v>
      </c>
      <c r="H21" s="18">
        <f t="shared" si="2"/>
        <v>34</v>
      </c>
      <c r="I21" s="18">
        <f t="shared" si="3"/>
        <v>27</v>
      </c>
      <c r="J21" s="18">
        <f t="shared" si="4"/>
        <v>25.355</v>
      </c>
      <c r="K21" s="19">
        <f t="shared" si="7"/>
        <v>3.25</v>
      </c>
      <c r="L21" s="19">
        <f t="shared" si="5"/>
        <v>10.6275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IF(Input!F21="","No data",Input!F21)</f>
        <v>No data</v>
      </c>
      <c r="D22" s="80" t="str">
        <f t="shared" si="8"/>
        <v>N/A</v>
      </c>
      <c r="E22" s="42"/>
      <c r="F22" s="18">
        <f t="shared" si="0"/>
        <v>42.644999999999996</v>
      </c>
      <c r="G22" s="18">
        <f t="shared" si="1"/>
        <v>42</v>
      </c>
      <c r="H22" s="18">
        <f t="shared" si="2"/>
        <v>34</v>
      </c>
      <c r="I22" s="18">
        <f t="shared" si="3"/>
        <v>27</v>
      </c>
      <c r="J22" s="18">
        <f t="shared" si="4"/>
        <v>25.355</v>
      </c>
      <c r="K22" s="19">
        <f t="shared" si="7"/>
        <v>3.25</v>
      </c>
      <c r="L22" s="19">
        <f t="shared" si="5"/>
        <v>10.6275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IF(Input!F22="","No data",Input!F22)</f>
        <v>No data</v>
      </c>
      <c r="D23" s="80" t="str">
        <f t="shared" si="8"/>
        <v>N/A</v>
      </c>
      <c r="E23" s="42"/>
      <c r="F23" s="18">
        <f t="shared" si="0"/>
        <v>42.644999999999996</v>
      </c>
      <c r="G23" s="18">
        <f t="shared" si="1"/>
        <v>42</v>
      </c>
      <c r="H23" s="18">
        <f t="shared" si="2"/>
        <v>34</v>
      </c>
      <c r="I23" s="18">
        <f t="shared" si="3"/>
        <v>27</v>
      </c>
      <c r="J23" s="18">
        <f t="shared" si="4"/>
        <v>25.355</v>
      </c>
      <c r="K23" s="19">
        <f t="shared" si="7"/>
        <v>3.25</v>
      </c>
      <c r="L23" s="19">
        <f t="shared" si="5"/>
        <v>10.6275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IF(Input!F23="","No data",Input!F23)</f>
        <v>No data</v>
      </c>
      <c r="D24" s="80" t="str">
        <f t="shared" si="8"/>
        <v>N/A</v>
      </c>
      <c r="E24" s="43"/>
      <c r="F24" s="18">
        <f t="shared" si="0"/>
        <v>42.644999999999996</v>
      </c>
      <c r="G24" s="18">
        <f t="shared" si="1"/>
        <v>42</v>
      </c>
      <c r="H24" s="18">
        <f t="shared" si="2"/>
        <v>34</v>
      </c>
      <c r="I24" s="18">
        <f t="shared" si="3"/>
        <v>27</v>
      </c>
      <c r="J24" s="18">
        <f t="shared" si="4"/>
        <v>25.355</v>
      </c>
      <c r="K24" s="19">
        <f t="shared" si="7"/>
        <v>3.25</v>
      </c>
      <c r="L24" s="19">
        <f t="shared" si="5"/>
        <v>10.6275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IF(Input!F24="","No data",Input!F24)</f>
        <v>No data</v>
      </c>
      <c r="D25" s="80" t="str">
        <f t="shared" si="8"/>
        <v>N/A</v>
      </c>
      <c r="E25" s="43"/>
      <c r="F25" s="18">
        <f t="shared" si="0"/>
        <v>42.644999999999996</v>
      </c>
      <c r="G25" s="18">
        <f t="shared" si="1"/>
        <v>42</v>
      </c>
      <c r="H25" s="18">
        <f t="shared" si="2"/>
        <v>34</v>
      </c>
      <c r="I25" s="18">
        <f t="shared" si="3"/>
        <v>27</v>
      </c>
      <c r="J25" s="18">
        <f t="shared" si="4"/>
        <v>25.355</v>
      </c>
      <c r="K25" s="19">
        <f t="shared" si="7"/>
        <v>3.25</v>
      </c>
      <c r="L25" s="19">
        <f t="shared" si="5"/>
        <v>10.6275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IF(Input!F25="","No data",Input!F25)</f>
        <v>No data</v>
      </c>
      <c r="D26" s="80" t="str">
        <f t="shared" si="8"/>
        <v>N/A</v>
      </c>
      <c r="E26" s="43"/>
      <c r="F26" s="18">
        <f t="shared" si="0"/>
        <v>42.644999999999996</v>
      </c>
      <c r="G26" s="18">
        <f t="shared" si="1"/>
        <v>42</v>
      </c>
      <c r="H26" s="18">
        <f t="shared" si="2"/>
        <v>34</v>
      </c>
      <c r="I26" s="18">
        <f t="shared" si="3"/>
        <v>27</v>
      </c>
      <c r="J26" s="18">
        <f t="shared" si="4"/>
        <v>25.355</v>
      </c>
      <c r="K26" s="19">
        <f t="shared" si="7"/>
        <v>3.25</v>
      </c>
      <c r="L26" s="19">
        <f t="shared" si="5"/>
        <v>10.6275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IF(Input!F26="","No data",Input!F26)</f>
        <v>No data</v>
      </c>
      <c r="D27" s="80" t="str">
        <f t="shared" si="8"/>
        <v>N/A</v>
      </c>
      <c r="E27" s="43"/>
      <c r="F27" s="18">
        <f t="shared" si="0"/>
        <v>42.644999999999996</v>
      </c>
      <c r="G27" s="18">
        <f t="shared" si="1"/>
        <v>42</v>
      </c>
      <c r="H27" s="18">
        <f t="shared" si="2"/>
        <v>34</v>
      </c>
      <c r="I27" s="18">
        <f t="shared" si="3"/>
        <v>27</v>
      </c>
      <c r="J27" s="18">
        <f t="shared" si="4"/>
        <v>25.355</v>
      </c>
      <c r="K27" s="19">
        <f t="shared" si="7"/>
        <v>3.25</v>
      </c>
      <c r="L27" s="19">
        <f t="shared" si="5"/>
        <v>10.6275</v>
      </c>
      <c r="M27" s="20">
        <f t="shared" si="6"/>
        <v>0</v>
      </c>
      <c r="N27" s="22" t="s">
        <v>72</v>
      </c>
      <c r="O27" s="29">
        <f>AVERAGE(D8:D46)</f>
        <v>3.25</v>
      </c>
    </row>
    <row r="28" spans="1:15" ht="12.75" customHeight="1">
      <c r="A28" s="53">
        <f>IF(Report!B28="","",Report!B28)</f>
      </c>
      <c r="B28" s="44">
        <v>22</v>
      </c>
      <c r="C28" s="55" t="str">
        <f>IF(Input!F27="","No data",Input!F27)</f>
        <v>No data</v>
      </c>
      <c r="D28" s="80" t="str">
        <f t="shared" si="8"/>
        <v>N/A</v>
      </c>
      <c r="E28" s="43"/>
      <c r="F28" s="18">
        <f t="shared" si="0"/>
        <v>42.644999999999996</v>
      </c>
      <c r="G28" s="18">
        <f t="shared" si="1"/>
        <v>42</v>
      </c>
      <c r="H28" s="18">
        <f t="shared" si="2"/>
        <v>34</v>
      </c>
      <c r="I28" s="18">
        <f t="shared" si="3"/>
        <v>27</v>
      </c>
      <c r="J28" s="18">
        <f t="shared" si="4"/>
        <v>25.355</v>
      </c>
      <c r="K28" s="19">
        <f t="shared" si="7"/>
        <v>3.25</v>
      </c>
      <c r="L28" s="19">
        <f t="shared" si="5"/>
        <v>10.6275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IF(Input!F28="","No data",Input!F28)</f>
        <v>No data</v>
      </c>
      <c r="D29" s="80" t="str">
        <f t="shared" si="8"/>
        <v>N/A</v>
      </c>
      <c r="E29" s="43"/>
      <c r="F29" s="18">
        <f t="shared" si="0"/>
        <v>42.644999999999996</v>
      </c>
      <c r="G29" s="18">
        <f t="shared" si="1"/>
        <v>42</v>
      </c>
      <c r="H29" s="18">
        <f t="shared" si="2"/>
        <v>34</v>
      </c>
      <c r="I29" s="18">
        <f t="shared" si="3"/>
        <v>27</v>
      </c>
      <c r="J29" s="18">
        <f t="shared" si="4"/>
        <v>25.355</v>
      </c>
      <c r="K29" s="19">
        <f t="shared" si="7"/>
        <v>3.25</v>
      </c>
      <c r="L29" s="19">
        <f t="shared" si="5"/>
        <v>10.6275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IF(Input!F29="","No data",Input!F29)</f>
        <v>No data</v>
      </c>
      <c r="D30" s="80" t="str">
        <f t="shared" si="8"/>
        <v>N/A</v>
      </c>
      <c r="E30" s="43"/>
      <c r="F30" s="18">
        <f t="shared" si="0"/>
        <v>42.644999999999996</v>
      </c>
      <c r="G30" s="18">
        <f t="shared" si="1"/>
        <v>42</v>
      </c>
      <c r="H30" s="18">
        <f t="shared" si="2"/>
        <v>34</v>
      </c>
      <c r="I30" s="18">
        <f t="shared" si="3"/>
        <v>27</v>
      </c>
      <c r="J30" s="18">
        <f t="shared" si="4"/>
        <v>25.355</v>
      </c>
      <c r="K30" s="19">
        <f t="shared" si="7"/>
        <v>3.25</v>
      </c>
      <c r="L30" s="19">
        <f t="shared" si="5"/>
        <v>10.6275</v>
      </c>
      <c r="M30" s="20">
        <f t="shared" si="6"/>
        <v>0</v>
      </c>
      <c r="N30" s="25" t="s">
        <v>21</v>
      </c>
      <c r="O30" s="30">
        <f>3.27*O27</f>
        <v>10.6275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IF(Input!F30="","No data",Input!F30)</f>
        <v>No data</v>
      </c>
      <c r="D31" s="80" t="str">
        <f t="shared" si="8"/>
        <v>N/A</v>
      </c>
      <c r="E31" s="41"/>
      <c r="F31" s="18">
        <f t="shared" si="0"/>
        <v>42.644999999999996</v>
      </c>
      <c r="G31" s="18">
        <f t="shared" si="1"/>
        <v>42</v>
      </c>
      <c r="H31" s="18">
        <f t="shared" si="2"/>
        <v>34</v>
      </c>
      <c r="I31" s="18">
        <f t="shared" si="3"/>
        <v>27</v>
      </c>
      <c r="J31" s="18">
        <f t="shared" si="4"/>
        <v>25.355</v>
      </c>
      <c r="K31" s="19">
        <f t="shared" si="7"/>
        <v>3.25</v>
      </c>
      <c r="L31" s="19">
        <f t="shared" si="5"/>
        <v>10.6275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IF(Input!F31="","No data",Input!F31)</f>
        <v>No data</v>
      </c>
      <c r="D32" s="80" t="str">
        <f t="shared" si="8"/>
        <v>N/A</v>
      </c>
      <c r="E32" s="41"/>
      <c r="F32" s="18">
        <f t="shared" si="0"/>
        <v>42.644999999999996</v>
      </c>
      <c r="G32" s="18">
        <f t="shared" si="1"/>
        <v>42</v>
      </c>
      <c r="H32" s="18">
        <f t="shared" si="2"/>
        <v>34</v>
      </c>
      <c r="I32" s="18">
        <f t="shared" si="3"/>
        <v>27</v>
      </c>
      <c r="J32" s="18">
        <f t="shared" si="4"/>
        <v>25.355</v>
      </c>
      <c r="K32" s="19">
        <f t="shared" si="7"/>
        <v>3.25</v>
      </c>
      <c r="L32" s="19">
        <f t="shared" si="5"/>
        <v>10.6275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IF(Input!F32="","No data",Input!F32)</f>
        <v>No data</v>
      </c>
      <c r="D33" s="80" t="str">
        <f t="shared" si="8"/>
        <v>N/A</v>
      </c>
      <c r="E33" s="41"/>
      <c r="F33" s="18">
        <f t="shared" si="0"/>
        <v>42.644999999999996</v>
      </c>
      <c r="G33" s="18">
        <f t="shared" si="1"/>
        <v>42</v>
      </c>
      <c r="H33" s="18">
        <f t="shared" si="2"/>
        <v>34</v>
      </c>
      <c r="I33" s="18">
        <f t="shared" si="3"/>
        <v>27</v>
      </c>
      <c r="J33" s="18">
        <f t="shared" si="4"/>
        <v>25.355</v>
      </c>
      <c r="K33" s="19">
        <f t="shared" si="7"/>
        <v>3.25</v>
      </c>
      <c r="L33" s="19">
        <f t="shared" si="5"/>
        <v>10.6275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IF(Input!F33="","No data",Input!F33)</f>
        <v>No data</v>
      </c>
      <c r="D34" s="80" t="str">
        <f t="shared" si="8"/>
        <v>N/A</v>
      </c>
      <c r="E34" s="41"/>
      <c r="F34" s="18">
        <f t="shared" si="0"/>
        <v>42.644999999999996</v>
      </c>
      <c r="G34" s="18">
        <f t="shared" si="1"/>
        <v>42</v>
      </c>
      <c r="H34" s="18">
        <f t="shared" si="2"/>
        <v>34</v>
      </c>
      <c r="I34" s="18">
        <f t="shared" si="3"/>
        <v>27</v>
      </c>
      <c r="J34" s="18">
        <f t="shared" si="4"/>
        <v>25.355</v>
      </c>
      <c r="K34" s="19">
        <f t="shared" si="7"/>
        <v>3.25</v>
      </c>
      <c r="L34" s="19">
        <f t="shared" si="5"/>
        <v>10.6275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IF(Input!F34="","No data",Input!F34)</f>
        <v>No data</v>
      </c>
      <c r="D35" s="80" t="str">
        <f t="shared" si="8"/>
        <v>N/A</v>
      </c>
      <c r="E35" s="41"/>
      <c r="F35" s="18">
        <f t="shared" si="0"/>
        <v>42.644999999999996</v>
      </c>
      <c r="G35" s="18">
        <f t="shared" si="1"/>
        <v>42</v>
      </c>
      <c r="H35" s="18">
        <f t="shared" si="2"/>
        <v>34</v>
      </c>
      <c r="I35" s="18">
        <f t="shared" si="3"/>
        <v>27</v>
      </c>
      <c r="J35" s="18">
        <f t="shared" si="4"/>
        <v>25.355</v>
      </c>
      <c r="K35" s="19">
        <f t="shared" si="7"/>
        <v>3.25</v>
      </c>
      <c r="L35" s="19">
        <f t="shared" si="5"/>
        <v>10.6275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IF(Input!F35="","No data",Input!F35)</f>
        <v>No data</v>
      </c>
      <c r="D36" s="80" t="str">
        <f t="shared" si="8"/>
        <v>N/A</v>
      </c>
      <c r="E36" s="45"/>
      <c r="F36" s="18">
        <f t="shared" si="0"/>
        <v>42.644999999999996</v>
      </c>
      <c r="G36" s="18">
        <f t="shared" si="1"/>
        <v>42</v>
      </c>
      <c r="H36" s="18">
        <f t="shared" si="2"/>
        <v>34</v>
      </c>
      <c r="I36" s="18">
        <f t="shared" si="3"/>
        <v>27</v>
      </c>
      <c r="J36" s="18">
        <f t="shared" si="4"/>
        <v>25.355</v>
      </c>
      <c r="K36" s="19">
        <f t="shared" si="7"/>
        <v>3.25</v>
      </c>
      <c r="L36" s="19">
        <f t="shared" si="5"/>
        <v>10.6275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IF(Input!F36="","No data",Input!F36)</f>
        <v>No data</v>
      </c>
      <c r="D37" s="80" t="str">
        <f t="shared" si="8"/>
        <v>N/A</v>
      </c>
      <c r="E37" s="45"/>
      <c r="F37" s="18">
        <f t="shared" si="0"/>
        <v>42.644999999999996</v>
      </c>
      <c r="G37" s="18">
        <f t="shared" si="1"/>
        <v>42</v>
      </c>
      <c r="H37" s="18">
        <f t="shared" si="2"/>
        <v>34</v>
      </c>
      <c r="I37" s="18">
        <f t="shared" si="3"/>
        <v>27</v>
      </c>
      <c r="J37" s="18">
        <f t="shared" si="4"/>
        <v>25.355</v>
      </c>
      <c r="K37" s="19">
        <f t="shared" si="7"/>
        <v>3.25</v>
      </c>
      <c r="L37" s="19">
        <f t="shared" si="5"/>
        <v>10.6275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IF(Input!F37="","No data",Input!F37)</f>
        <v>No data</v>
      </c>
      <c r="D38" s="80" t="str">
        <f t="shared" si="8"/>
        <v>N/A</v>
      </c>
      <c r="E38" s="45"/>
      <c r="F38" s="18">
        <f t="shared" si="0"/>
        <v>42.644999999999996</v>
      </c>
      <c r="G38" s="18">
        <f t="shared" si="1"/>
        <v>42</v>
      </c>
      <c r="H38" s="18">
        <f t="shared" si="2"/>
        <v>34</v>
      </c>
      <c r="I38" s="18">
        <f t="shared" si="3"/>
        <v>27</v>
      </c>
      <c r="J38" s="18">
        <f t="shared" si="4"/>
        <v>25.355</v>
      </c>
      <c r="K38" s="19">
        <f t="shared" si="7"/>
        <v>3.25</v>
      </c>
      <c r="L38" s="19">
        <f t="shared" si="5"/>
        <v>10.6275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IF(Input!F38="","No data",Input!F38)</f>
        <v>No data</v>
      </c>
      <c r="D39" s="80" t="str">
        <f t="shared" si="8"/>
        <v>N/A</v>
      </c>
      <c r="E39" s="45"/>
      <c r="F39" s="18">
        <f t="shared" si="0"/>
        <v>42.644999999999996</v>
      </c>
      <c r="G39" s="18">
        <f t="shared" si="1"/>
        <v>42</v>
      </c>
      <c r="H39" s="18">
        <f t="shared" si="2"/>
        <v>34</v>
      </c>
      <c r="I39" s="18">
        <f t="shared" si="3"/>
        <v>27</v>
      </c>
      <c r="J39" s="18">
        <f t="shared" si="4"/>
        <v>25.355</v>
      </c>
      <c r="K39" s="19">
        <f t="shared" si="7"/>
        <v>3.25</v>
      </c>
      <c r="L39" s="19">
        <f t="shared" si="5"/>
        <v>10.6275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IF(Input!F39="","No data",Input!F39)</f>
        <v>No data</v>
      </c>
      <c r="D40" s="80" t="str">
        <f t="shared" si="8"/>
        <v>N/A</v>
      </c>
      <c r="E40" s="45"/>
      <c r="F40" s="18">
        <f t="shared" si="0"/>
        <v>42.644999999999996</v>
      </c>
      <c r="G40" s="18">
        <f t="shared" si="1"/>
        <v>42</v>
      </c>
      <c r="H40" s="18">
        <f t="shared" si="2"/>
        <v>34</v>
      </c>
      <c r="I40" s="18">
        <f t="shared" si="3"/>
        <v>27</v>
      </c>
      <c r="J40" s="18">
        <f t="shared" si="4"/>
        <v>25.355</v>
      </c>
      <c r="K40" s="19">
        <f t="shared" si="7"/>
        <v>3.25</v>
      </c>
      <c r="L40" s="19">
        <f t="shared" si="5"/>
        <v>10.6275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IF(Input!F40="","No data",Input!F40)</f>
        <v>No data</v>
      </c>
      <c r="D41" s="80" t="str">
        <f t="shared" si="8"/>
        <v>N/A</v>
      </c>
      <c r="E41" s="45"/>
      <c r="F41" s="18">
        <f t="shared" si="0"/>
        <v>42.644999999999996</v>
      </c>
      <c r="G41" s="18">
        <f t="shared" si="1"/>
        <v>42</v>
      </c>
      <c r="H41" s="18">
        <f t="shared" si="2"/>
        <v>34</v>
      </c>
      <c r="I41" s="18">
        <f t="shared" si="3"/>
        <v>27</v>
      </c>
      <c r="J41" s="18">
        <f t="shared" si="4"/>
        <v>25.355</v>
      </c>
      <c r="K41" s="19">
        <f t="shared" si="7"/>
        <v>3.25</v>
      </c>
      <c r="L41" s="19">
        <f t="shared" si="5"/>
        <v>10.6275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IF(Input!F41="","No data",Input!F41)</f>
        <v>No data</v>
      </c>
      <c r="D42" s="80" t="str">
        <f t="shared" si="8"/>
        <v>N/A</v>
      </c>
      <c r="E42" s="45"/>
      <c r="F42" s="18">
        <f t="shared" si="0"/>
        <v>42.644999999999996</v>
      </c>
      <c r="G42" s="18">
        <f t="shared" si="1"/>
        <v>42</v>
      </c>
      <c r="H42" s="18">
        <f t="shared" si="2"/>
        <v>34</v>
      </c>
      <c r="I42" s="18">
        <f t="shared" si="3"/>
        <v>27</v>
      </c>
      <c r="J42" s="18">
        <f t="shared" si="4"/>
        <v>25.355</v>
      </c>
      <c r="K42" s="19">
        <f t="shared" si="7"/>
        <v>3.25</v>
      </c>
      <c r="L42" s="19">
        <f t="shared" si="5"/>
        <v>10.6275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IF(Input!F42="","No data",Input!F42)</f>
        <v>No data</v>
      </c>
      <c r="D43" s="80" t="str">
        <f t="shared" si="8"/>
        <v>N/A</v>
      </c>
      <c r="E43" s="45"/>
      <c r="F43" s="18">
        <f t="shared" si="0"/>
        <v>42.644999999999996</v>
      </c>
      <c r="G43" s="18">
        <f t="shared" si="1"/>
        <v>42</v>
      </c>
      <c r="H43" s="18">
        <f t="shared" si="2"/>
        <v>34</v>
      </c>
      <c r="I43" s="18">
        <f t="shared" si="3"/>
        <v>27</v>
      </c>
      <c r="J43" s="18">
        <f t="shared" si="4"/>
        <v>25.355</v>
      </c>
      <c r="K43" s="19">
        <f t="shared" si="7"/>
        <v>3.25</v>
      </c>
      <c r="L43" s="19">
        <f t="shared" si="5"/>
        <v>10.6275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IF(Input!F43="","No data",Input!F43)</f>
        <v>No data</v>
      </c>
      <c r="D44" s="80" t="str">
        <f t="shared" si="8"/>
        <v>N/A</v>
      </c>
      <c r="E44" s="45"/>
      <c r="F44" s="18">
        <f t="shared" si="0"/>
        <v>42.644999999999996</v>
      </c>
      <c r="G44" s="18">
        <f t="shared" si="1"/>
        <v>42</v>
      </c>
      <c r="H44" s="18">
        <f t="shared" si="2"/>
        <v>34</v>
      </c>
      <c r="I44" s="18">
        <f t="shared" si="3"/>
        <v>27</v>
      </c>
      <c r="J44" s="18">
        <f t="shared" si="4"/>
        <v>25.355</v>
      </c>
      <c r="K44" s="19">
        <f t="shared" si="7"/>
        <v>3.25</v>
      </c>
      <c r="L44" s="19">
        <f t="shared" si="5"/>
        <v>10.6275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IF(Input!F44="","No data",Input!F44)</f>
        <v>No data</v>
      </c>
      <c r="D45" s="80" t="str">
        <f t="shared" si="8"/>
        <v>N/A</v>
      </c>
      <c r="E45" s="45"/>
      <c r="F45" s="18">
        <f t="shared" si="0"/>
        <v>42.644999999999996</v>
      </c>
      <c r="G45" s="18">
        <f t="shared" si="1"/>
        <v>42</v>
      </c>
      <c r="H45" s="18">
        <f t="shared" si="2"/>
        <v>34</v>
      </c>
      <c r="I45" s="18">
        <f t="shared" si="3"/>
        <v>27</v>
      </c>
      <c r="J45" s="18">
        <f t="shared" si="4"/>
        <v>25.355</v>
      </c>
      <c r="K45" s="19">
        <f t="shared" si="7"/>
        <v>3.25</v>
      </c>
      <c r="L45" s="19">
        <f t="shared" si="5"/>
        <v>10.6275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IF(Input!F45="","No data",Input!F45)</f>
        <v>No data</v>
      </c>
      <c r="D46" s="80" t="str">
        <f t="shared" si="8"/>
        <v>N/A</v>
      </c>
      <c r="E46" s="45"/>
      <c r="F46" s="18">
        <f t="shared" si="0"/>
        <v>42.644999999999996</v>
      </c>
      <c r="G46" s="18">
        <f t="shared" si="1"/>
        <v>42</v>
      </c>
      <c r="H46" s="18">
        <f t="shared" si="2"/>
        <v>34</v>
      </c>
      <c r="I46" s="18">
        <f t="shared" si="3"/>
        <v>27</v>
      </c>
      <c r="J46" s="18">
        <f t="shared" si="4"/>
        <v>25.355</v>
      </c>
      <c r="K46" s="19">
        <f t="shared" si="7"/>
        <v>3.25</v>
      </c>
      <c r="L46" s="19">
        <f t="shared" si="5"/>
        <v>10.6275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38" sqref="D3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28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IF(Input!G6="","No data",Input!G6)</f>
        <v>55</v>
      </c>
      <c r="D7" s="79"/>
      <c r="E7" s="41"/>
      <c r="F7" s="18">
        <f aca="true" t="shared" si="0" ref="F7:F46">$O$11</f>
        <v>59.12</v>
      </c>
      <c r="G7" s="18">
        <f aca="true" t="shared" si="1" ref="G7:G46">$O$12</f>
        <v>65</v>
      </c>
      <c r="H7" s="18">
        <f aca="true" t="shared" si="2" ref="H7:H46">$O$8</f>
        <v>53.8</v>
      </c>
      <c r="I7" s="18">
        <f aca="true" t="shared" si="3" ref="I7:I46">$O$13</f>
        <v>47</v>
      </c>
      <c r="J7" s="18">
        <f aca="true" t="shared" si="4" ref="J7:J46">$O$14</f>
        <v>48.48</v>
      </c>
      <c r="K7" s="19">
        <f>O$27</f>
        <v>2</v>
      </c>
      <c r="L7" s="19">
        <f aca="true" t="shared" si="5" ref="L7:L46">$O$30</f>
        <v>6.54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IF(Input!G7="","No data",Input!G7)</f>
        <v>53</v>
      </c>
      <c r="D8" s="80">
        <f>IF(C8="No Data","N/A",IF(C7="","",ABS(C7-C8)))</f>
        <v>2</v>
      </c>
      <c r="E8" s="42"/>
      <c r="F8" s="18">
        <f t="shared" si="0"/>
        <v>59.12</v>
      </c>
      <c r="G8" s="18">
        <f t="shared" si="1"/>
        <v>65</v>
      </c>
      <c r="H8" s="18">
        <f t="shared" si="2"/>
        <v>53.8</v>
      </c>
      <c r="I8" s="18">
        <f t="shared" si="3"/>
        <v>47</v>
      </c>
      <c r="J8" s="18">
        <f t="shared" si="4"/>
        <v>48.48</v>
      </c>
      <c r="K8" s="19">
        <f aca="true" t="shared" si="7" ref="K8:K46">O$27</f>
        <v>2</v>
      </c>
      <c r="L8" s="19">
        <f t="shared" si="5"/>
        <v>6.54</v>
      </c>
      <c r="M8" s="20">
        <f t="shared" si="6"/>
        <v>0</v>
      </c>
      <c r="N8" s="22" t="s">
        <v>72</v>
      </c>
      <c r="O8" s="29">
        <f>AVERAGE(C7:C46)</f>
        <v>53.8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IF(Input!G8="","No data",Input!G8)</f>
        <v>51</v>
      </c>
      <c r="D9" s="80">
        <f>IF(C9="No Data","N/A",IF(C8="",IF(C7="","",ABS(C7-C9)),ABS(C8-C9)))</f>
        <v>2</v>
      </c>
      <c r="E9" s="42"/>
      <c r="F9" s="18">
        <f t="shared" si="0"/>
        <v>59.12</v>
      </c>
      <c r="G9" s="18">
        <f t="shared" si="1"/>
        <v>65</v>
      </c>
      <c r="H9" s="18">
        <f t="shared" si="2"/>
        <v>53.8</v>
      </c>
      <c r="I9" s="18">
        <f t="shared" si="3"/>
        <v>47</v>
      </c>
      <c r="J9" s="18">
        <f t="shared" si="4"/>
        <v>48.48</v>
      </c>
      <c r="K9" s="19">
        <f t="shared" si="7"/>
        <v>2</v>
      </c>
      <c r="L9" s="19">
        <f t="shared" si="5"/>
        <v>6.54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IF(Input!G9="","No data",Input!G9)</f>
        <v>55</v>
      </c>
      <c r="D10" s="80">
        <f>IF(C10="No Data","N/A",IF(C9="",IF(C8="",ABS(C7-C10),ABS(C8-C10)),ABS(C9-C10)))</f>
        <v>4</v>
      </c>
      <c r="E10" s="42"/>
      <c r="F10" s="18">
        <f t="shared" si="0"/>
        <v>59.12</v>
      </c>
      <c r="G10" s="18">
        <f t="shared" si="1"/>
        <v>65</v>
      </c>
      <c r="H10" s="18">
        <f t="shared" si="2"/>
        <v>53.8</v>
      </c>
      <c r="I10" s="18">
        <f t="shared" si="3"/>
        <v>47</v>
      </c>
      <c r="J10" s="18">
        <f t="shared" si="4"/>
        <v>48.48</v>
      </c>
      <c r="K10" s="19">
        <f t="shared" si="7"/>
        <v>2</v>
      </c>
      <c r="L10" s="19">
        <f t="shared" si="5"/>
        <v>6.54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IF(Input!G10="","No data",Input!G10)</f>
        <v>55</v>
      </c>
      <c r="D11" s="80">
        <f aca="true" t="shared" si="8" ref="D11:D46">IF(C11="No Data","N/A",IF(C10="",IF(C9="",ABS(C8-C11),ABS(C9-C11)),ABS(C10-C11)))</f>
        <v>0</v>
      </c>
      <c r="E11" s="42"/>
      <c r="F11" s="18">
        <f t="shared" si="0"/>
        <v>59.12</v>
      </c>
      <c r="G11" s="18">
        <f t="shared" si="1"/>
        <v>65</v>
      </c>
      <c r="H11" s="18">
        <f t="shared" si="2"/>
        <v>53.8</v>
      </c>
      <c r="I11" s="18">
        <f t="shared" si="3"/>
        <v>47</v>
      </c>
      <c r="J11" s="18">
        <f t="shared" si="4"/>
        <v>48.48</v>
      </c>
      <c r="K11" s="19">
        <f t="shared" si="7"/>
        <v>2</v>
      </c>
      <c r="L11" s="19">
        <f t="shared" si="5"/>
        <v>6.54</v>
      </c>
      <c r="M11" s="20">
        <f t="shared" si="6"/>
        <v>0</v>
      </c>
      <c r="N11" s="25" t="s">
        <v>21</v>
      </c>
      <c r="O11" s="30">
        <f>O8+2.66*O27</f>
        <v>59.12</v>
      </c>
    </row>
    <row r="12" spans="1:15" ht="12.75" customHeight="1">
      <c r="A12" s="53">
        <f>IF(Report!B12="","",Report!B12)</f>
      </c>
      <c r="B12" s="40">
        <v>6</v>
      </c>
      <c r="C12" s="55" t="str">
        <f>IF(Input!G11="","No data",Input!G11)</f>
        <v>No data</v>
      </c>
      <c r="D12" s="80" t="str">
        <f t="shared" si="8"/>
        <v>N/A</v>
      </c>
      <c r="E12" s="42"/>
      <c r="F12" s="18">
        <f t="shared" si="0"/>
        <v>59.12</v>
      </c>
      <c r="G12" s="18">
        <f t="shared" si="1"/>
        <v>65</v>
      </c>
      <c r="H12" s="18">
        <f t="shared" si="2"/>
        <v>53.8</v>
      </c>
      <c r="I12" s="18">
        <f t="shared" si="3"/>
        <v>47</v>
      </c>
      <c r="J12" s="18">
        <f t="shared" si="4"/>
        <v>48.48</v>
      </c>
      <c r="K12" s="19">
        <f t="shared" si="7"/>
        <v>2</v>
      </c>
      <c r="L12" s="19">
        <f t="shared" si="5"/>
        <v>6.54</v>
      </c>
      <c r="M12" s="20">
        <f t="shared" si="6"/>
        <v>0</v>
      </c>
      <c r="N12" s="25" t="s">
        <v>22</v>
      </c>
      <c r="O12" s="70">
        <f>Input!G47</f>
        <v>65</v>
      </c>
    </row>
    <row r="13" spans="1:15" ht="12.75" customHeight="1">
      <c r="A13" s="53">
        <f>IF(Report!B13="","",Report!B13)</f>
      </c>
      <c r="B13" s="40">
        <v>7</v>
      </c>
      <c r="C13" s="55" t="str">
        <f>IF(Input!G12="","No data",Input!G12)</f>
        <v>No data</v>
      </c>
      <c r="D13" s="80" t="str">
        <f t="shared" si="8"/>
        <v>N/A</v>
      </c>
      <c r="E13" s="42"/>
      <c r="F13" s="18">
        <f t="shared" si="0"/>
        <v>59.12</v>
      </c>
      <c r="G13" s="18">
        <f t="shared" si="1"/>
        <v>65</v>
      </c>
      <c r="H13" s="18">
        <f t="shared" si="2"/>
        <v>53.8</v>
      </c>
      <c r="I13" s="18">
        <f t="shared" si="3"/>
        <v>47</v>
      </c>
      <c r="J13" s="18">
        <f t="shared" si="4"/>
        <v>48.48</v>
      </c>
      <c r="K13" s="19">
        <f t="shared" si="7"/>
        <v>2</v>
      </c>
      <c r="L13" s="19">
        <f t="shared" si="5"/>
        <v>6.54</v>
      </c>
      <c r="M13" s="20">
        <f t="shared" si="6"/>
        <v>0</v>
      </c>
      <c r="N13" s="25" t="s">
        <v>23</v>
      </c>
      <c r="O13" s="70">
        <f>Input!G49</f>
        <v>47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IF(Input!G13="","No data",Input!G13)</f>
        <v>No data</v>
      </c>
      <c r="D14" s="80" t="str">
        <f t="shared" si="8"/>
        <v>N/A</v>
      </c>
      <c r="E14" s="42"/>
      <c r="F14" s="18">
        <f t="shared" si="0"/>
        <v>59.12</v>
      </c>
      <c r="G14" s="18">
        <f t="shared" si="1"/>
        <v>65</v>
      </c>
      <c r="H14" s="18">
        <f t="shared" si="2"/>
        <v>53.8</v>
      </c>
      <c r="I14" s="18">
        <f t="shared" si="3"/>
        <v>47</v>
      </c>
      <c r="J14" s="18">
        <f t="shared" si="4"/>
        <v>48.48</v>
      </c>
      <c r="K14" s="19">
        <f t="shared" si="7"/>
        <v>2</v>
      </c>
      <c r="L14" s="19">
        <f t="shared" si="5"/>
        <v>6.54</v>
      </c>
      <c r="M14" s="20">
        <f t="shared" si="6"/>
        <v>0</v>
      </c>
      <c r="N14" s="47" t="s">
        <v>24</v>
      </c>
      <c r="O14" s="31">
        <f>IF(O8-2.66*O27&lt;0,0,O8-2.66*O27)</f>
        <v>48.48</v>
      </c>
    </row>
    <row r="15" spans="1:13" ht="12.75" customHeight="1">
      <c r="A15" s="53">
        <f>IF(Report!B15="","",Report!B15)</f>
      </c>
      <c r="B15" s="40">
        <v>9</v>
      </c>
      <c r="C15" s="55" t="str">
        <f>IF(Input!G14="","No data",Input!G14)</f>
        <v>No data</v>
      </c>
      <c r="D15" s="80" t="str">
        <f t="shared" si="8"/>
        <v>N/A</v>
      </c>
      <c r="E15" s="42"/>
      <c r="F15" s="18">
        <f t="shared" si="0"/>
        <v>59.12</v>
      </c>
      <c r="G15" s="18">
        <f t="shared" si="1"/>
        <v>65</v>
      </c>
      <c r="H15" s="18">
        <f t="shared" si="2"/>
        <v>53.8</v>
      </c>
      <c r="I15" s="18">
        <f t="shared" si="3"/>
        <v>47</v>
      </c>
      <c r="J15" s="18">
        <f t="shared" si="4"/>
        <v>48.48</v>
      </c>
      <c r="K15" s="19">
        <f t="shared" si="7"/>
        <v>2</v>
      </c>
      <c r="L15" s="19">
        <f t="shared" si="5"/>
        <v>6.54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IF(Input!G15="","No data",Input!G15)</f>
        <v>No data</v>
      </c>
      <c r="D16" s="80" t="str">
        <f t="shared" si="8"/>
        <v>N/A</v>
      </c>
      <c r="E16" s="42"/>
      <c r="F16" s="18">
        <f t="shared" si="0"/>
        <v>59.12</v>
      </c>
      <c r="G16" s="18">
        <f t="shared" si="1"/>
        <v>65</v>
      </c>
      <c r="H16" s="18">
        <f t="shared" si="2"/>
        <v>53.8</v>
      </c>
      <c r="I16" s="18">
        <f t="shared" si="3"/>
        <v>47</v>
      </c>
      <c r="J16" s="18">
        <f t="shared" si="4"/>
        <v>48.48</v>
      </c>
      <c r="K16" s="19">
        <f t="shared" si="7"/>
        <v>2</v>
      </c>
      <c r="L16" s="19">
        <f t="shared" si="5"/>
        <v>6.54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IF(Input!G16="","No data",Input!G16)</f>
        <v>No data</v>
      </c>
      <c r="D17" s="80" t="str">
        <f t="shared" si="8"/>
        <v>N/A</v>
      </c>
      <c r="E17" s="42"/>
      <c r="F17" s="18">
        <f t="shared" si="0"/>
        <v>59.12</v>
      </c>
      <c r="G17" s="18">
        <f t="shared" si="1"/>
        <v>65</v>
      </c>
      <c r="H17" s="18">
        <f t="shared" si="2"/>
        <v>53.8</v>
      </c>
      <c r="I17" s="18">
        <f t="shared" si="3"/>
        <v>47</v>
      </c>
      <c r="J17" s="18">
        <f t="shared" si="4"/>
        <v>48.48</v>
      </c>
      <c r="K17" s="19">
        <f t="shared" si="7"/>
        <v>2</v>
      </c>
      <c r="L17" s="19">
        <f t="shared" si="5"/>
        <v>6.54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IF(Input!G17="","No data",Input!G17)</f>
        <v>No data</v>
      </c>
      <c r="D18" s="80" t="str">
        <f t="shared" si="8"/>
        <v>N/A</v>
      </c>
      <c r="E18" s="42"/>
      <c r="F18" s="18">
        <f t="shared" si="0"/>
        <v>59.12</v>
      </c>
      <c r="G18" s="18">
        <f t="shared" si="1"/>
        <v>65</v>
      </c>
      <c r="H18" s="18">
        <f t="shared" si="2"/>
        <v>53.8</v>
      </c>
      <c r="I18" s="18">
        <f t="shared" si="3"/>
        <v>47</v>
      </c>
      <c r="J18" s="18">
        <f t="shared" si="4"/>
        <v>48.48</v>
      </c>
      <c r="K18" s="19">
        <f t="shared" si="7"/>
        <v>2</v>
      </c>
      <c r="L18" s="19">
        <f t="shared" si="5"/>
        <v>6.54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IF(Input!G18="","No data",Input!G18)</f>
        <v>No data</v>
      </c>
      <c r="D19" s="80" t="str">
        <f t="shared" si="8"/>
        <v>N/A</v>
      </c>
      <c r="E19" s="42"/>
      <c r="F19" s="18">
        <f t="shared" si="0"/>
        <v>59.12</v>
      </c>
      <c r="G19" s="18">
        <f t="shared" si="1"/>
        <v>65</v>
      </c>
      <c r="H19" s="18">
        <f t="shared" si="2"/>
        <v>53.8</v>
      </c>
      <c r="I19" s="18">
        <f t="shared" si="3"/>
        <v>47</v>
      </c>
      <c r="J19" s="18">
        <f t="shared" si="4"/>
        <v>48.48</v>
      </c>
      <c r="K19" s="19">
        <f t="shared" si="7"/>
        <v>2</v>
      </c>
      <c r="L19" s="19">
        <f t="shared" si="5"/>
        <v>6.54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IF(Input!G19="","No data",Input!G19)</f>
        <v>No data</v>
      </c>
      <c r="D20" s="80" t="str">
        <f t="shared" si="8"/>
        <v>N/A</v>
      </c>
      <c r="E20" s="42"/>
      <c r="F20" s="18">
        <f t="shared" si="0"/>
        <v>59.12</v>
      </c>
      <c r="G20" s="18">
        <f t="shared" si="1"/>
        <v>65</v>
      </c>
      <c r="H20" s="18">
        <f t="shared" si="2"/>
        <v>53.8</v>
      </c>
      <c r="I20" s="18">
        <f t="shared" si="3"/>
        <v>47</v>
      </c>
      <c r="J20" s="18">
        <f t="shared" si="4"/>
        <v>48.48</v>
      </c>
      <c r="K20" s="19">
        <f t="shared" si="7"/>
        <v>2</v>
      </c>
      <c r="L20" s="19">
        <f t="shared" si="5"/>
        <v>6.54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IF(Input!G20="","No data",Input!G20)</f>
        <v>No data</v>
      </c>
      <c r="D21" s="80" t="str">
        <f t="shared" si="8"/>
        <v>N/A</v>
      </c>
      <c r="E21" s="42"/>
      <c r="F21" s="18">
        <f t="shared" si="0"/>
        <v>59.12</v>
      </c>
      <c r="G21" s="18">
        <f t="shared" si="1"/>
        <v>65</v>
      </c>
      <c r="H21" s="18">
        <f t="shared" si="2"/>
        <v>53.8</v>
      </c>
      <c r="I21" s="18">
        <f t="shared" si="3"/>
        <v>47</v>
      </c>
      <c r="J21" s="18">
        <f t="shared" si="4"/>
        <v>48.48</v>
      </c>
      <c r="K21" s="19">
        <f t="shared" si="7"/>
        <v>2</v>
      </c>
      <c r="L21" s="19">
        <f t="shared" si="5"/>
        <v>6.54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IF(Input!G21="","No data",Input!G21)</f>
        <v>No data</v>
      </c>
      <c r="D22" s="80" t="str">
        <f t="shared" si="8"/>
        <v>N/A</v>
      </c>
      <c r="E22" s="42"/>
      <c r="F22" s="18">
        <f t="shared" si="0"/>
        <v>59.12</v>
      </c>
      <c r="G22" s="18">
        <f t="shared" si="1"/>
        <v>65</v>
      </c>
      <c r="H22" s="18">
        <f t="shared" si="2"/>
        <v>53.8</v>
      </c>
      <c r="I22" s="18">
        <f t="shared" si="3"/>
        <v>47</v>
      </c>
      <c r="J22" s="18">
        <f t="shared" si="4"/>
        <v>48.48</v>
      </c>
      <c r="K22" s="19">
        <f t="shared" si="7"/>
        <v>2</v>
      </c>
      <c r="L22" s="19">
        <f t="shared" si="5"/>
        <v>6.54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IF(Input!G22="","No data",Input!G22)</f>
        <v>No data</v>
      </c>
      <c r="D23" s="80" t="str">
        <f t="shared" si="8"/>
        <v>N/A</v>
      </c>
      <c r="E23" s="42"/>
      <c r="F23" s="18">
        <f t="shared" si="0"/>
        <v>59.12</v>
      </c>
      <c r="G23" s="18">
        <f t="shared" si="1"/>
        <v>65</v>
      </c>
      <c r="H23" s="18">
        <f t="shared" si="2"/>
        <v>53.8</v>
      </c>
      <c r="I23" s="18">
        <f t="shared" si="3"/>
        <v>47</v>
      </c>
      <c r="J23" s="18">
        <f t="shared" si="4"/>
        <v>48.48</v>
      </c>
      <c r="K23" s="19">
        <f t="shared" si="7"/>
        <v>2</v>
      </c>
      <c r="L23" s="19">
        <f t="shared" si="5"/>
        <v>6.54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IF(Input!G23="","No data",Input!G23)</f>
        <v>No data</v>
      </c>
      <c r="D24" s="80" t="str">
        <f t="shared" si="8"/>
        <v>N/A</v>
      </c>
      <c r="E24" s="43"/>
      <c r="F24" s="18">
        <f t="shared" si="0"/>
        <v>59.12</v>
      </c>
      <c r="G24" s="18">
        <f t="shared" si="1"/>
        <v>65</v>
      </c>
      <c r="H24" s="18">
        <f t="shared" si="2"/>
        <v>53.8</v>
      </c>
      <c r="I24" s="18">
        <f t="shared" si="3"/>
        <v>47</v>
      </c>
      <c r="J24" s="18">
        <f t="shared" si="4"/>
        <v>48.48</v>
      </c>
      <c r="K24" s="19">
        <f t="shared" si="7"/>
        <v>2</v>
      </c>
      <c r="L24" s="19">
        <f t="shared" si="5"/>
        <v>6.54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IF(Input!G24="","No data",Input!G24)</f>
        <v>No data</v>
      </c>
      <c r="D25" s="80" t="str">
        <f t="shared" si="8"/>
        <v>N/A</v>
      </c>
      <c r="E25" s="43"/>
      <c r="F25" s="18">
        <f t="shared" si="0"/>
        <v>59.12</v>
      </c>
      <c r="G25" s="18">
        <f t="shared" si="1"/>
        <v>65</v>
      </c>
      <c r="H25" s="18">
        <f t="shared" si="2"/>
        <v>53.8</v>
      </c>
      <c r="I25" s="18">
        <f t="shared" si="3"/>
        <v>47</v>
      </c>
      <c r="J25" s="18">
        <f t="shared" si="4"/>
        <v>48.48</v>
      </c>
      <c r="K25" s="19">
        <f t="shared" si="7"/>
        <v>2</v>
      </c>
      <c r="L25" s="19">
        <f t="shared" si="5"/>
        <v>6.54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IF(Input!G25="","No data",Input!G25)</f>
        <v>No data</v>
      </c>
      <c r="D26" s="80" t="str">
        <f t="shared" si="8"/>
        <v>N/A</v>
      </c>
      <c r="E26" s="43"/>
      <c r="F26" s="18">
        <f t="shared" si="0"/>
        <v>59.12</v>
      </c>
      <c r="G26" s="18">
        <f t="shared" si="1"/>
        <v>65</v>
      </c>
      <c r="H26" s="18">
        <f t="shared" si="2"/>
        <v>53.8</v>
      </c>
      <c r="I26" s="18">
        <f t="shared" si="3"/>
        <v>47</v>
      </c>
      <c r="J26" s="18">
        <f t="shared" si="4"/>
        <v>48.48</v>
      </c>
      <c r="K26" s="19">
        <f t="shared" si="7"/>
        <v>2</v>
      </c>
      <c r="L26" s="19">
        <f t="shared" si="5"/>
        <v>6.54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IF(Input!G26="","No data",Input!G26)</f>
        <v>No data</v>
      </c>
      <c r="D27" s="80" t="str">
        <f t="shared" si="8"/>
        <v>N/A</v>
      </c>
      <c r="E27" s="43"/>
      <c r="F27" s="18">
        <f t="shared" si="0"/>
        <v>59.12</v>
      </c>
      <c r="G27" s="18">
        <f t="shared" si="1"/>
        <v>65</v>
      </c>
      <c r="H27" s="18">
        <f t="shared" si="2"/>
        <v>53.8</v>
      </c>
      <c r="I27" s="18">
        <f t="shared" si="3"/>
        <v>47</v>
      </c>
      <c r="J27" s="18">
        <f t="shared" si="4"/>
        <v>48.48</v>
      </c>
      <c r="K27" s="19">
        <f t="shared" si="7"/>
        <v>2</v>
      </c>
      <c r="L27" s="19">
        <f t="shared" si="5"/>
        <v>6.54</v>
      </c>
      <c r="M27" s="20">
        <f t="shared" si="6"/>
        <v>0</v>
      </c>
      <c r="N27" s="22" t="s">
        <v>72</v>
      </c>
      <c r="O27" s="29">
        <f>AVERAGE(D8:D46)</f>
        <v>2</v>
      </c>
    </row>
    <row r="28" spans="1:15" ht="12.75" customHeight="1">
      <c r="A28" s="53">
        <f>IF(Report!B28="","",Report!B28)</f>
      </c>
      <c r="B28" s="44">
        <v>22</v>
      </c>
      <c r="C28" s="55" t="str">
        <f>IF(Input!G27="","No data",Input!G27)</f>
        <v>No data</v>
      </c>
      <c r="D28" s="80" t="str">
        <f t="shared" si="8"/>
        <v>N/A</v>
      </c>
      <c r="E28" s="43"/>
      <c r="F28" s="18">
        <f t="shared" si="0"/>
        <v>59.12</v>
      </c>
      <c r="G28" s="18">
        <f t="shared" si="1"/>
        <v>65</v>
      </c>
      <c r="H28" s="18">
        <f t="shared" si="2"/>
        <v>53.8</v>
      </c>
      <c r="I28" s="18">
        <f t="shared" si="3"/>
        <v>47</v>
      </c>
      <c r="J28" s="18">
        <f t="shared" si="4"/>
        <v>48.48</v>
      </c>
      <c r="K28" s="19">
        <f t="shared" si="7"/>
        <v>2</v>
      </c>
      <c r="L28" s="19">
        <f t="shared" si="5"/>
        <v>6.54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IF(Input!G28="","No data",Input!G28)</f>
        <v>No data</v>
      </c>
      <c r="D29" s="80" t="str">
        <f t="shared" si="8"/>
        <v>N/A</v>
      </c>
      <c r="E29" s="43"/>
      <c r="F29" s="18">
        <f t="shared" si="0"/>
        <v>59.12</v>
      </c>
      <c r="G29" s="18">
        <f t="shared" si="1"/>
        <v>65</v>
      </c>
      <c r="H29" s="18">
        <f t="shared" si="2"/>
        <v>53.8</v>
      </c>
      <c r="I29" s="18">
        <f t="shared" si="3"/>
        <v>47</v>
      </c>
      <c r="J29" s="18">
        <f t="shared" si="4"/>
        <v>48.48</v>
      </c>
      <c r="K29" s="19">
        <f t="shared" si="7"/>
        <v>2</v>
      </c>
      <c r="L29" s="19">
        <f t="shared" si="5"/>
        <v>6.54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IF(Input!G29="","No data",Input!G29)</f>
        <v>No data</v>
      </c>
      <c r="D30" s="80" t="str">
        <f t="shared" si="8"/>
        <v>N/A</v>
      </c>
      <c r="E30" s="43"/>
      <c r="F30" s="18">
        <f t="shared" si="0"/>
        <v>59.12</v>
      </c>
      <c r="G30" s="18">
        <f t="shared" si="1"/>
        <v>65</v>
      </c>
      <c r="H30" s="18">
        <f t="shared" si="2"/>
        <v>53.8</v>
      </c>
      <c r="I30" s="18">
        <f t="shared" si="3"/>
        <v>47</v>
      </c>
      <c r="J30" s="18">
        <f t="shared" si="4"/>
        <v>48.48</v>
      </c>
      <c r="K30" s="19">
        <f t="shared" si="7"/>
        <v>2</v>
      </c>
      <c r="L30" s="19">
        <f t="shared" si="5"/>
        <v>6.54</v>
      </c>
      <c r="M30" s="20">
        <f t="shared" si="6"/>
        <v>0</v>
      </c>
      <c r="N30" s="25" t="s">
        <v>21</v>
      </c>
      <c r="O30" s="30">
        <f>3.27*O27</f>
        <v>6.54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IF(Input!G30="","No data",Input!G30)</f>
        <v>No data</v>
      </c>
      <c r="D31" s="80" t="str">
        <f t="shared" si="8"/>
        <v>N/A</v>
      </c>
      <c r="E31" s="41"/>
      <c r="F31" s="18">
        <f t="shared" si="0"/>
        <v>59.12</v>
      </c>
      <c r="G31" s="18">
        <f t="shared" si="1"/>
        <v>65</v>
      </c>
      <c r="H31" s="18">
        <f t="shared" si="2"/>
        <v>53.8</v>
      </c>
      <c r="I31" s="18">
        <f t="shared" si="3"/>
        <v>47</v>
      </c>
      <c r="J31" s="18">
        <f t="shared" si="4"/>
        <v>48.48</v>
      </c>
      <c r="K31" s="19">
        <f t="shared" si="7"/>
        <v>2</v>
      </c>
      <c r="L31" s="19">
        <f t="shared" si="5"/>
        <v>6.54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IF(Input!G31="","No data",Input!G31)</f>
        <v>No data</v>
      </c>
      <c r="D32" s="80" t="str">
        <f t="shared" si="8"/>
        <v>N/A</v>
      </c>
      <c r="E32" s="41"/>
      <c r="F32" s="18">
        <f t="shared" si="0"/>
        <v>59.12</v>
      </c>
      <c r="G32" s="18">
        <f t="shared" si="1"/>
        <v>65</v>
      </c>
      <c r="H32" s="18">
        <f t="shared" si="2"/>
        <v>53.8</v>
      </c>
      <c r="I32" s="18">
        <f t="shared" si="3"/>
        <v>47</v>
      </c>
      <c r="J32" s="18">
        <f t="shared" si="4"/>
        <v>48.48</v>
      </c>
      <c r="K32" s="19">
        <f t="shared" si="7"/>
        <v>2</v>
      </c>
      <c r="L32" s="19">
        <f t="shared" si="5"/>
        <v>6.54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IF(Input!G32="","No data",Input!G32)</f>
        <v>No data</v>
      </c>
      <c r="D33" s="80" t="str">
        <f t="shared" si="8"/>
        <v>N/A</v>
      </c>
      <c r="E33" s="41"/>
      <c r="F33" s="18">
        <f t="shared" si="0"/>
        <v>59.12</v>
      </c>
      <c r="G33" s="18">
        <f t="shared" si="1"/>
        <v>65</v>
      </c>
      <c r="H33" s="18">
        <f t="shared" si="2"/>
        <v>53.8</v>
      </c>
      <c r="I33" s="18">
        <f t="shared" si="3"/>
        <v>47</v>
      </c>
      <c r="J33" s="18">
        <f t="shared" si="4"/>
        <v>48.48</v>
      </c>
      <c r="K33" s="19">
        <f t="shared" si="7"/>
        <v>2</v>
      </c>
      <c r="L33" s="19">
        <f t="shared" si="5"/>
        <v>6.54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IF(Input!G33="","No data",Input!G33)</f>
        <v>No data</v>
      </c>
      <c r="D34" s="80" t="str">
        <f t="shared" si="8"/>
        <v>N/A</v>
      </c>
      <c r="E34" s="41"/>
      <c r="F34" s="18">
        <f t="shared" si="0"/>
        <v>59.12</v>
      </c>
      <c r="G34" s="18">
        <f t="shared" si="1"/>
        <v>65</v>
      </c>
      <c r="H34" s="18">
        <f t="shared" si="2"/>
        <v>53.8</v>
      </c>
      <c r="I34" s="18">
        <f t="shared" si="3"/>
        <v>47</v>
      </c>
      <c r="J34" s="18">
        <f t="shared" si="4"/>
        <v>48.48</v>
      </c>
      <c r="K34" s="19">
        <f t="shared" si="7"/>
        <v>2</v>
      </c>
      <c r="L34" s="19">
        <f t="shared" si="5"/>
        <v>6.54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IF(Input!G34="","No data",Input!G34)</f>
        <v>No data</v>
      </c>
      <c r="D35" s="80" t="str">
        <f t="shared" si="8"/>
        <v>N/A</v>
      </c>
      <c r="E35" s="41"/>
      <c r="F35" s="18">
        <f t="shared" si="0"/>
        <v>59.12</v>
      </c>
      <c r="G35" s="18">
        <f t="shared" si="1"/>
        <v>65</v>
      </c>
      <c r="H35" s="18">
        <f t="shared" si="2"/>
        <v>53.8</v>
      </c>
      <c r="I35" s="18">
        <f t="shared" si="3"/>
        <v>47</v>
      </c>
      <c r="J35" s="18">
        <f t="shared" si="4"/>
        <v>48.48</v>
      </c>
      <c r="K35" s="19">
        <f t="shared" si="7"/>
        <v>2</v>
      </c>
      <c r="L35" s="19">
        <f t="shared" si="5"/>
        <v>6.54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IF(Input!G35="","No data",Input!G35)</f>
        <v>No data</v>
      </c>
      <c r="D36" s="80" t="str">
        <f t="shared" si="8"/>
        <v>N/A</v>
      </c>
      <c r="E36" s="45"/>
      <c r="F36" s="18">
        <f t="shared" si="0"/>
        <v>59.12</v>
      </c>
      <c r="G36" s="18">
        <f t="shared" si="1"/>
        <v>65</v>
      </c>
      <c r="H36" s="18">
        <f t="shared" si="2"/>
        <v>53.8</v>
      </c>
      <c r="I36" s="18">
        <f t="shared" si="3"/>
        <v>47</v>
      </c>
      <c r="J36" s="18">
        <f t="shared" si="4"/>
        <v>48.48</v>
      </c>
      <c r="K36" s="19">
        <f t="shared" si="7"/>
        <v>2</v>
      </c>
      <c r="L36" s="19">
        <f t="shared" si="5"/>
        <v>6.54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IF(Input!G36="","No data",Input!G36)</f>
        <v>No data</v>
      </c>
      <c r="D37" s="80" t="str">
        <f t="shared" si="8"/>
        <v>N/A</v>
      </c>
      <c r="E37" s="45"/>
      <c r="F37" s="18">
        <f t="shared" si="0"/>
        <v>59.12</v>
      </c>
      <c r="G37" s="18">
        <f t="shared" si="1"/>
        <v>65</v>
      </c>
      <c r="H37" s="18">
        <f t="shared" si="2"/>
        <v>53.8</v>
      </c>
      <c r="I37" s="18">
        <f t="shared" si="3"/>
        <v>47</v>
      </c>
      <c r="J37" s="18">
        <f t="shared" si="4"/>
        <v>48.48</v>
      </c>
      <c r="K37" s="19">
        <f t="shared" si="7"/>
        <v>2</v>
      </c>
      <c r="L37" s="19">
        <f t="shared" si="5"/>
        <v>6.54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IF(Input!G37="","No data",Input!G37)</f>
        <v>No data</v>
      </c>
      <c r="D38" s="80" t="str">
        <f t="shared" si="8"/>
        <v>N/A</v>
      </c>
      <c r="E38" s="45"/>
      <c r="F38" s="18">
        <f t="shared" si="0"/>
        <v>59.12</v>
      </c>
      <c r="G38" s="18">
        <f t="shared" si="1"/>
        <v>65</v>
      </c>
      <c r="H38" s="18">
        <f t="shared" si="2"/>
        <v>53.8</v>
      </c>
      <c r="I38" s="18">
        <f t="shared" si="3"/>
        <v>47</v>
      </c>
      <c r="J38" s="18">
        <f t="shared" si="4"/>
        <v>48.48</v>
      </c>
      <c r="K38" s="19">
        <f t="shared" si="7"/>
        <v>2</v>
      </c>
      <c r="L38" s="19">
        <f t="shared" si="5"/>
        <v>6.54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IF(Input!G38="","No data",Input!G38)</f>
        <v>No data</v>
      </c>
      <c r="D39" s="80" t="str">
        <f t="shared" si="8"/>
        <v>N/A</v>
      </c>
      <c r="E39" s="45"/>
      <c r="F39" s="18">
        <f t="shared" si="0"/>
        <v>59.12</v>
      </c>
      <c r="G39" s="18">
        <f t="shared" si="1"/>
        <v>65</v>
      </c>
      <c r="H39" s="18">
        <f t="shared" si="2"/>
        <v>53.8</v>
      </c>
      <c r="I39" s="18">
        <f t="shared" si="3"/>
        <v>47</v>
      </c>
      <c r="J39" s="18">
        <f t="shared" si="4"/>
        <v>48.48</v>
      </c>
      <c r="K39" s="19">
        <f t="shared" si="7"/>
        <v>2</v>
      </c>
      <c r="L39" s="19">
        <f t="shared" si="5"/>
        <v>6.54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IF(Input!G39="","No data",Input!G39)</f>
        <v>No data</v>
      </c>
      <c r="D40" s="80" t="str">
        <f t="shared" si="8"/>
        <v>N/A</v>
      </c>
      <c r="E40" s="45"/>
      <c r="F40" s="18">
        <f t="shared" si="0"/>
        <v>59.12</v>
      </c>
      <c r="G40" s="18">
        <f t="shared" si="1"/>
        <v>65</v>
      </c>
      <c r="H40" s="18">
        <f t="shared" si="2"/>
        <v>53.8</v>
      </c>
      <c r="I40" s="18">
        <f t="shared" si="3"/>
        <v>47</v>
      </c>
      <c r="J40" s="18">
        <f t="shared" si="4"/>
        <v>48.48</v>
      </c>
      <c r="K40" s="19">
        <f t="shared" si="7"/>
        <v>2</v>
      </c>
      <c r="L40" s="19">
        <f t="shared" si="5"/>
        <v>6.54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IF(Input!G40="","No data",Input!G40)</f>
        <v>No data</v>
      </c>
      <c r="D41" s="80" t="str">
        <f t="shared" si="8"/>
        <v>N/A</v>
      </c>
      <c r="E41" s="45"/>
      <c r="F41" s="18">
        <f t="shared" si="0"/>
        <v>59.12</v>
      </c>
      <c r="G41" s="18">
        <f t="shared" si="1"/>
        <v>65</v>
      </c>
      <c r="H41" s="18">
        <f t="shared" si="2"/>
        <v>53.8</v>
      </c>
      <c r="I41" s="18">
        <f t="shared" si="3"/>
        <v>47</v>
      </c>
      <c r="J41" s="18">
        <f t="shared" si="4"/>
        <v>48.48</v>
      </c>
      <c r="K41" s="19">
        <f t="shared" si="7"/>
        <v>2</v>
      </c>
      <c r="L41" s="19">
        <f t="shared" si="5"/>
        <v>6.54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IF(Input!G41="","No data",Input!G41)</f>
        <v>No data</v>
      </c>
      <c r="D42" s="80" t="str">
        <f t="shared" si="8"/>
        <v>N/A</v>
      </c>
      <c r="E42" s="45"/>
      <c r="F42" s="18">
        <f t="shared" si="0"/>
        <v>59.12</v>
      </c>
      <c r="G42" s="18">
        <f t="shared" si="1"/>
        <v>65</v>
      </c>
      <c r="H42" s="18">
        <f t="shared" si="2"/>
        <v>53.8</v>
      </c>
      <c r="I42" s="18">
        <f t="shared" si="3"/>
        <v>47</v>
      </c>
      <c r="J42" s="18">
        <f t="shared" si="4"/>
        <v>48.48</v>
      </c>
      <c r="K42" s="19">
        <f t="shared" si="7"/>
        <v>2</v>
      </c>
      <c r="L42" s="19">
        <f t="shared" si="5"/>
        <v>6.54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IF(Input!G42="","No data",Input!G42)</f>
        <v>No data</v>
      </c>
      <c r="D43" s="80" t="str">
        <f t="shared" si="8"/>
        <v>N/A</v>
      </c>
      <c r="E43" s="45"/>
      <c r="F43" s="18">
        <f t="shared" si="0"/>
        <v>59.12</v>
      </c>
      <c r="G43" s="18">
        <f t="shared" si="1"/>
        <v>65</v>
      </c>
      <c r="H43" s="18">
        <f t="shared" si="2"/>
        <v>53.8</v>
      </c>
      <c r="I43" s="18">
        <f t="shared" si="3"/>
        <v>47</v>
      </c>
      <c r="J43" s="18">
        <f t="shared" si="4"/>
        <v>48.48</v>
      </c>
      <c r="K43" s="19">
        <f t="shared" si="7"/>
        <v>2</v>
      </c>
      <c r="L43" s="19">
        <f t="shared" si="5"/>
        <v>6.54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IF(Input!G43="","No data",Input!G43)</f>
        <v>No data</v>
      </c>
      <c r="D44" s="80" t="str">
        <f t="shared" si="8"/>
        <v>N/A</v>
      </c>
      <c r="E44" s="45"/>
      <c r="F44" s="18">
        <f t="shared" si="0"/>
        <v>59.12</v>
      </c>
      <c r="G44" s="18">
        <f t="shared" si="1"/>
        <v>65</v>
      </c>
      <c r="H44" s="18">
        <f t="shared" si="2"/>
        <v>53.8</v>
      </c>
      <c r="I44" s="18">
        <f t="shared" si="3"/>
        <v>47</v>
      </c>
      <c r="J44" s="18">
        <f t="shared" si="4"/>
        <v>48.48</v>
      </c>
      <c r="K44" s="19">
        <f t="shared" si="7"/>
        <v>2</v>
      </c>
      <c r="L44" s="19">
        <f t="shared" si="5"/>
        <v>6.54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IF(Input!G44="","No data",Input!G44)</f>
        <v>No data</v>
      </c>
      <c r="D45" s="80" t="str">
        <f t="shared" si="8"/>
        <v>N/A</v>
      </c>
      <c r="E45" s="45"/>
      <c r="F45" s="18">
        <f t="shared" si="0"/>
        <v>59.12</v>
      </c>
      <c r="G45" s="18">
        <f t="shared" si="1"/>
        <v>65</v>
      </c>
      <c r="H45" s="18">
        <f t="shared" si="2"/>
        <v>53.8</v>
      </c>
      <c r="I45" s="18">
        <f t="shared" si="3"/>
        <v>47</v>
      </c>
      <c r="J45" s="18">
        <f t="shared" si="4"/>
        <v>48.48</v>
      </c>
      <c r="K45" s="19">
        <f t="shared" si="7"/>
        <v>2</v>
      </c>
      <c r="L45" s="19">
        <f t="shared" si="5"/>
        <v>6.54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IF(Input!G45="","No data",Input!G45)</f>
        <v>No data</v>
      </c>
      <c r="D46" s="80" t="str">
        <f t="shared" si="8"/>
        <v>N/A</v>
      </c>
      <c r="E46" s="45"/>
      <c r="F46" s="18">
        <f t="shared" si="0"/>
        <v>59.12</v>
      </c>
      <c r="G46" s="18">
        <f t="shared" si="1"/>
        <v>65</v>
      </c>
      <c r="H46" s="18">
        <f t="shared" si="2"/>
        <v>53.8</v>
      </c>
      <c r="I46" s="18">
        <f t="shared" si="3"/>
        <v>47</v>
      </c>
      <c r="J46" s="18">
        <f t="shared" si="4"/>
        <v>48.48</v>
      </c>
      <c r="K46" s="19">
        <f t="shared" si="7"/>
        <v>2</v>
      </c>
      <c r="L46" s="19">
        <f t="shared" si="5"/>
        <v>6.54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29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22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22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51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IF(Input!H6="","No data",Input!H6)</f>
        <v>76</v>
      </c>
      <c r="D7" s="79"/>
      <c r="E7" s="41"/>
      <c r="F7" s="18">
        <f aca="true" t="shared" si="0" ref="F7:F46">$O$11</f>
        <v>80.45</v>
      </c>
      <c r="G7" s="18">
        <f aca="true" t="shared" si="1" ref="G7:G46">$O$12</f>
        <v>86</v>
      </c>
      <c r="H7" s="18">
        <f aca="true" t="shared" si="2" ref="H7:H46">$O$8</f>
        <v>73.8</v>
      </c>
      <c r="I7" s="18">
        <f aca="true" t="shared" si="3" ref="I7:I46">$O$13</f>
        <v>68</v>
      </c>
      <c r="J7" s="18">
        <f aca="true" t="shared" si="4" ref="J7:J46">$O$14</f>
        <v>67.14999999999999</v>
      </c>
      <c r="K7" s="19">
        <f>O$27</f>
        <v>2.5</v>
      </c>
      <c r="L7" s="19">
        <f aca="true" t="shared" si="5" ref="L7:L46">$O$30</f>
        <v>8.175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IF(Input!H7="","No data",Input!H7)</f>
        <v>74</v>
      </c>
      <c r="D8" s="80">
        <f>IF(C8="No Data","N/A",IF(C7="","",ABS(C7-C8)))</f>
        <v>2</v>
      </c>
      <c r="E8" s="42"/>
      <c r="F8" s="18">
        <f t="shared" si="0"/>
        <v>80.45</v>
      </c>
      <c r="G8" s="18">
        <f t="shared" si="1"/>
        <v>86</v>
      </c>
      <c r="H8" s="18">
        <f t="shared" si="2"/>
        <v>73.8</v>
      </c>
      <c r="I8" s="18">
        <f t="shared" si="3"/>
        <v>68</v>
      </c>
      <c r="J8" s="18">
        <f t="shared" si="4"/>
        <v>67.14999999999999</v>
      </c>
      <c r="K8" s="19">
        <f aca="true" t="shared" si="7" ref="K8:K46">O$27</f>
        <v>2.5</v>
      </c>
      <c r="L8" s="19">
        <f t="shared" si="5"/>
        <v>8.175</v>
      </c>
      <c r="M8" s="20">
        <f t="shared" si="6"/>
        <v>0</v>
      </c>
      <c r="N8" s="22" t="s">
        <v>72</v>
      </c>
      <c r="O8" s="29">
        <f>AVERAGE(C7:C46)</f>
        <v>73.8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IF(Input!H8="","No data",Input!H8)</f>
        <v>72</v>
      </c>
      <c r="D9" s="80">
        <f>IF(C9="No Data","N/A",IF(C8="",IF(C7="","",ABS(C7-C9)),ABS(C8-C9)))</f>
        <v>2</v>
      </c>
      <c r="E9" s="42"/>
      <c r="F9" s="18">
        <f t="shared" si="0"/>
        <v>80.45</v>
      </c>
      <c r="G9" s="18">
        <f t="shared" si="1"/>
        <v>86</v>
      </c>
      <c r="H9" s="18">
        <f t="shared" si="2"/>
        <v>73.8</v>
      </c>
      <c r="I9" s="18">
        <f t="shared" si="3"/>
        <v>68</v>
      </c>
      <c r="J9" s="18">
        <f t="shared" si="4"/>
        <v>67.14999999999999</v>
      </c>
      <c r="K9" s="19">
        <f t="shared" si="7"/>
        <v>2.5</v>
      </c>
      <c r="L9" s="19">
        <f t="shared" si="5"/>
        <v>8.175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IF(Input!H9="","No data",Input!H9)</f>
        <v>75</v>
      </c>
      <c r="D10" s="80">
        <f>IF(C10="No Data","N/A",IF(C9="",IF(C8="",ABS(C7-C10),ABS(C8-C10)),ABS(C9-C10)))</f>
        <v>3</v>
      </c>
      <c r="E10" s="42"/>
      <c r="F10" s="18">
        <f t="shared" si="0"/>
        <v>80.45</v>
      </c>
      <c r="G10" s="18">
        <f t="shared" si="1"/>
        <v>86</v>
      </c>
      <c r="H10" s="18">
        <f t="shared" si="2"/>
        <v>73.8</v>
      </c>
      <c r="I10" s="18">
        <f t="shared" si="3"/>
        <v>68</v>
      </c>
      <c r="J10" s="18">
        <f t="shared" si="4"/>
        <v>67.14999999999999</v>
      </c>
      <c r="K10" s="19">
        <f t="shared" si="7"/>
        <v>2.5</v>
      </c>
      <c r="L10" s="19">
        <f t="shared" si="5"/>
        <v>8.175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IF(Input!H10="","No data",Input!H10)</f>
        <v>72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80.45</v>
      </c>
      <c r="G11" s="18">
        <f t="shared" si="1"/>
        <v>86</v>
      </c>
      <c r="H11" s="18">
        <f t="shared" si="2"/>
        <v>73.8</v>
      </c>
      <c r="I11" s="18">
        <f t="shared" si="3"/>
        <v>68</v>
      </c>
      <c r="J11" s="18">
        <f t="shared" si="4"/>
        <v>67.14999999999999</v>
      </c>
      <c r="K11" s="19">
        <f t="shared" si="7"/>
        <v>2.5</v>
      </c>
      <c r="L11" s="19">
        <f t="shared" si="5"/>
        <v>8.175</v>
      </c>
      <c r="M11" s="20">
        <f t="shared" si="6"/>
        <v>0</v>
      </c>
      <c r="N11" s="25" t="s">
        <v>21</v>
      </c>
      <c r="O11" s="30">
        <f>O8+2.66*O27</f>
        <v>80.45</v>
      </c>
    </row>
    <row r="12" spans="1:15" ht="12.75" customHeight="1">
      <c r="A12" s="53">
        <f>IF(Report!B12="","",Report!B12)</f>
      </c>
      <c r="B12" s="40">
        <v>6</v>
      </c>
      <c r="C12" s="55" t="str">
        <f>IF(Input!H11="","No data",Input!H11)</f>
        <v>No data</v>
      </c>
      <c r="D12" s="80" t="str">
        <f t="shared" si="8"/>
        <v>N/A</v>
      </c>
      <c r="E12" s="42"/>
      <c r="F12" s="18">
        <f t="shared" si="0"/>
        <v>80.45</v>
      </c>
      <c r="G12" s="18">
        <f t="shared" si="1"/>
        <v>86</v>
      </c>
      <c r="H12" s="18">
        <f t="shared" si="2"/>
        <v>73.8</v>
      </c>
      <c r="I12" s="18">
        <f t="shared" si="3"/>
        <v>68</v>
      </c>
      <c r="J12" s="18">
        <f t="shared" si="4"/>
        <v>67.14999999999999</v>
      </c>
      <c r="K12" s="19">
        <f t="shared" si="7"/>
        <v>2.5</v>
      </c>
      <c r="L12" s="19">
        <f t="shared" si="5"/>
        <v>8.175</v>
      </c>
      <c r="M12" s="20">
        <f t="shared" si="6"/>
        <v>0</v>
      </c>
      <c r="N12" s="25" t="s">
        <v>22</v>
      </c>
      <c r="O12" s="70">
        <f>Input!H47</f>
        <v>86</v>
      </c>
    </row>
    <row r="13" spans="1:15" ht="12.75" customHeight="1">
      <c r="A13" s="53">
        <f>IF(Report!B13="","",Report!B13)</f>
      </c>
      <c r="B13" s="40">
        <v>7</v>
      </c>
      <c r="C13" s="55" t="str">
        <f>IF(Input!H12="","No data",Input!H12)</f>
        <v>No data</v>
      </c>
      <c r="D13" s="80" t="str">
        <f t="shared" si="8"/>
        <v>N/A</v>
      </c>
      <c r="E13" s="42"/>
      <c r="F13" s="18">
        <f t="shared" si="0"/>
        <v>80.45</v>
      </c>
      <c r="G13" s="18">
        <f t="shared" si="1"/>
        <v>86</v>
      </c>
      <c r="H13" s="18">
        <f t="shared" si="2"/>
        <v>73.8</v>
      </c>
      <c r="I13" s="18">
        <f t="shared" si="3"/>
        <v>68</v>
      </c>
      <c r="J13" s="18">
        <f t="shared" si="4"/>
        <v>67.14999999999999</v>
      </c>
      <c r="K13" s="19">
        <f t="shared" si="7"/>
        <v>2.5</v>
      </c>
      <c r="L13" s="19">
        <f t="shared" si="5"/>
        <v>8.175</v>
      </c>
      <c r="M13" s="20">
        <f t="shared" si="6"/>
        <v>0</v>
      </c>
      <c r="N13" s="25" t="s">
        <v>23</v>
      </c>
      <c r="O13" s="70">
        <f>Input!H49</f>
        <v>68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IF(Input!H13="","No data",Input!H13)</f>
        <v>No data</v>
      </c>
      <c r="D14" s="80" t="str">
        <f t="shared" si="8"/>
        <v>N/A</v>
      </c>
      <c r="E14" s="42"/>
      <c r="F14" s="18">
        <f t="shared" si="0"/>
        <v>80.45</v>
      </c>
      <c r="G14" s="18">
        <f t="shared" si="1"/>
        <v>86</v>
      </c>
      <c r="H14" s="18">
        <f t="shared" si="2"/>
        <v>73.8</v>
      </c>
      <c r="I14" s="18">
        <f t="shared" si="3"/>
        <v>68</v>
      </c>
      <c r="J14" s="18">
        <f t="shared" si="4"/>
        <v>67.14999999999999</v>
      </c>
      <c r="K14" s="19">
        <f t="shared" si="7"/>
        <v>2.5</v>
      </c>
      <c r="L14" s="19">
        <f t="shared" si="5"/>
        <v>8.175</v>
      </c>
      <c r="M14" s="20">
        <f t="shared" si="6"/>
        <v>0</v>
      </c>
      <c r="N14" s="47" t="s">
        <v>24</v>
      </c>
      <c r="O14" s="31">
        <f>IF(O8-2.66*O27&lt;0,0,O8-2.66*O27)</f>
        <v>67.14999999999999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IF(Input!H14="","No data",Input!H14)</f>
        <v>No data</v>
      </c>
      <c r="D15" s="80" t="str">
        <f t="shared" si="8"/>
        <v>N/A</v>
      </c>
      <c r="E15" s="42"/>
      <c r="F15" s="18">
        <f t="shared" si="0"/>
        <v>80.45</v>
      </c>
      <c r="G15" s="18">
        <f t="shared" si="1"/>
        <v>86</v>
      </c>
      <c r="H15" s="18">
        <f t="shared" si="2"/>
        <v>73.8</v>
      </c>
      <c r="I15" s="18">
        <f t="shared" si="3"/>
        <v>68</v>
      </c>
      <c r="J15" s="18">
        <f t="shared" si="4"/>
        <v>67.14999999999999</v>
      </c>
      <c r="K15" s="19">
        <f t="shared" si="7"/>
        <v>2.5</v>
      </c>
      <c r="L15" s="19">
        <f t="shared" si="5"/>
        <v>8.175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IF(Input!H15="","No data",Input!H15)</f>
        <v>No data</v>
      </c>
      <c r="D16" s="80" t="str">
        <f t="shared" si="8"/>
        <v>N/A</v>
      </c>
      <c r="E16" s="42"/>
      <c r="F16" s="18">
        <f t="shared" si="0"/>
        <v>80.45</v>
      </c>
      <c r="G16" s="18">
        <f t="shared" si="1"/>
        <v>86</v>
      </c>
      <c r="H16" s="18">
        <f t="shared" si="2"/>
        <v>73.8</v>
      </c>
      <c r="I16" s="18">
        <f t="shared" si="3"/>
        <v>68</v>
      </c>
      <c r="J16" s="18">
        <f t="shared" si="4"/>
        <v>67.14999999999999</v>
      </c>
      <c r="K16" s="19">
        <f t="shared" si="7"/>
        <v>2.5</v>
      </c>
      <c r="L16" s="19">
        <f t="shared" si="5"/>
        <v>8.175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IF(Input!H16="","No data",Input!H16)</f>
        <v>No data</v>
      </c>
      <c r="D17" s="80" t="str">
        <f t="shared" si="8"/>
        <v>N/A</v>
      </c>
      <c r="E17" s="42"/>
      <c r="F17" s="18">
        <f t="shared" si="0"/>
        <v>80.45</v>
      </c>
      <c r="G17" s="18">
        <f t="shared" si="1"/>
        <v>86</v>
      </c>
      <c r="H17" s="18">
        <f t="shared" si="2"/>
        <v>73.8</v>
      </c>
      <c r="I17" s="18">
        <f t="shared" si="3"/>
        <v>68</v>
      </c>
      <c r="J17" s="18">
        <f t="shared" si="4"/>
        <v>67.14999999999999</v>
      </c>
      <c r="K17" s="19">
        <f t="shared" si="7"/>
        <v>2.5</v>
      </c>
      <c r="L17" s="19">
        <f t="shared" si="5"/>
        <v>8.175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IF(Input!H17="","No data",Input!H17)</f>
        <v>No data</v>
      </c>
      <c r="D18" s="80" t="str">
        <f t="shared" si="8"/>
        <v>N/A</v>
      </c>
      <c r="E18" s="42"/>
      <c r="F18" s="18">
        <f t="shared" si="0"/>
        <v>80.45</v>
      </c>
      <c r="G18" s="18">
        <f t="shared" si="1"/>
        <v>86</v>
      </c>
      <c r="H18" s="18">
        <f t="shared" si="2"/>
        <v>73.8</v>
      </c>
      <c r="I18" s="18">
        <f t="shared" si="3"/>
        <v>68</v>
      </c>
      <c r="J18" s="18">
        <f t="shared" si="4"/>
        <v>67.14999999999999</v>
      </c>
      <c r="K18" s="19">
        <f t="shared" si="7"/>
        <v>2.5</v>
      </c>
      <c r="L18" s="19">
        <f t="shared" si="5"/>
        <v>8.175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IF(Input!H18="","No data",Input!H18)</f>
        <v>No data</v>
      </c>
      <c r="D19" s="80" t="str">
        <f t="shared" si="8"/>
        <v>N/A</v>
      </c>
      <c r="E19" s="42"/>
      <c r="F19" s="18">
        <f t="shared" si="0"/>
        <v>80.45</v>
      </c>
      <c r="G19" s="18">
        <f t="shared" si="1"/>
        <v>86</v>
      </c>
      <c r="H19" s="18">
        <f t="shared" si="2"/>
        <v>73.8</v>
      </c>
      <c r="I19" s="18">
        <f t="shared" si="3"/>
        <v>68</v>
      </c>
      <c r="J19" s="18">
        <f t="shared" si="4"/>
        <v>67.14999999999999</v>
      </c>
      <c r="K19" s="19">
        <f t="shared" si="7"/>
        <v>2.5</v>
      </c>
      <c r="L19" s="19">
        <f t="shared" si="5"/>
        <v>8.175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IF(Input!H19="","No data",Input!H19)</f>
        <v>No data</v>
      </c>
      <c r="D20" s="80" t="str">
        <f t="shared" si="8"/>
        <v>N/A</v>
      </c>
      <c r="E20" s="42"/>
      <c r="F20" s="18">
        <f t="shared" si="0"/>
        <v>80.45</v>
      </c>
      <c r="G20" s="18">
        <f t="shared" si="1"/>
        <v>86</v>
      </c>
      <c r="H20" s="18">
        <f t="shared" si="2"/>
        <v>73.8</v>
      </c>
      <c r="I20" s="18">
        <f t="shared" si="3"/>
        <v>68</v>
      </c>
      <c r="J20" s="18">
        <f t="shared" si="4"/>
        <v>67.14999999999999</v>
      </c>
      <c r="K20" s="19">
        <f t="shared" si="7"/>
        <v>2.5</v>
      </c>
      <c r="L20" s="19">
        <f t="shared" si="5"/>
        <v>8.175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IF(Input!H20="","No data",Input!H20)</f>
        <v>No data</v>
      </c>
      <c r="D21" s="80" t="str">
        <f t="shared" si="8"/>
        <v>N/A</v>
      </c>
      <c r="E21" s="42"/>
      <c r="F21" s="18">
        <f t="shared" si="0"/>
        <v>80.45</v>
      </c>
      <c r="G21" s="18">
        <f t="shared" si="1"/>
        <v>86</v>
      </c>
      <c r="H21" s="18">
        <f t="shared" si="2"/>
        <v>73.8</v>
      </c>
      <c r="I21" s="18">
        <f t="shared" si="3"/>
        <v>68</v>
      </c>
      <c r="J21" s="18">
        <f t="shared" si="4"/>
        <v>67.14999999999999</v>
      </c>
      <c r="K21" s="19">
        <f t="shared" si="7"/>
        <v>2.5</v>
      </c>
      <c r="L21" s="19">
        <f t="shared" si="5"/>
        <v>8.175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IF(Input!H21="","No data",Input!H21)</f>
        <v>No data</v>
      </c>
      <c r="D22" s="80" t="str">
        <f t="shared" si="8"/>
        <v>N/A</v>
      </c>
      <c r="E22" s="42"/>
      <c r="F22" s="18">
        <f t="shared" si="0"/>
        <v>80.45</v>
      </c>
      <c r="G22" s="18">
        <f t="shared" si="1"/>
        <v>86</v>
      </c>
      <c r="H22" s="18">
        <f t="shared" si="2"/>
        <v>73.8</v>
      </c>
      <c r="I22" s="18">
        <f t="shared" si="3"/>
        <v>68</v>
      </c>
      <c r="J22" s="18">
        <f t="shared" si="4"/>
        <v>67.14999999999999</v>
      </c>
      <c r="K22" s="19">
        <f t="shared" si="7"/>
        <v>2.5</v>
      </c>
      <c r="L22" s="19">
        <f t="shared" si="5"/>
        <v>8.175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IF(Input!H22="","No data",Input!H22)</f>
        <v>No data</v>
      </c>
      <c r="D23" s="80" t="str">
        <f t="shared" si="8"/>
        <v>N/A</v>
      </c>
      <c r="E23" s="42"/>
      <c r="F23" s="18">
        <f t="shared" si="0"/>
        <v>80.45</v>
      </c>
      <c r="G23" s="18">
        <f t="shared" si="1"/>
        <v>86</v>
      </c>
      <c r="H23" s="18">
        <f t="shared" si="2"/>
        <v>73.8</v>
      </c>
      <c r="I23" s="18">
        <f t="shared" si="3"/>
        <v>68</v>
      </c>
      <c r="J23" s="18">
        <f t="shared" si="4"/>
        <v>67.14999999999999</v>
      </c>
      <c r="K23" s="19">
        <f t="shared" si="7"/>
        <v>2.5</v>
      </c>
      <c r="L23" s="19">
        <f t="shared" si="5"/>
        <v>8.175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IF(Input!H23="","No data",Input!H23)</f>
        <v>No data</v>
      </c>
      <c r="D24" s="80" t="str">
        <f t="shared" si="8"/>
        <v>N/A</v>
      </c>
      <c r="E24" s="43"/>
      <c r="F24" s="18">
        <f t="shared" si="0"/>
        <v>80.45</v>
      </c>
      <c r="G24" s="18">
        <f t="shared" si="1"/>
        <v>86</v>
      </c>
      <c r="H24" s="18">
        <f t="shared" si="2"/>
        <v>73.8</v>
      </c>
      <c r="I24" s="18">
        <f t="shared" si="3"/>
        <v>68</v>
      </c>
      <c r="J24" s="18">
        <f t="shared" si="4"/>
        <v>67.14999999999999</v>
      </c>
      <c r="K24" s="19">
        <f t="shared" si="7"/>
        <v>2.5</v>
      </c>
      <c r="L24" s="19">
        <f t="shared" si="5"/>
        <v>8.175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IF(Input!H24="","No data",Input!H24)</f>
        <v>No data</v>
      </c>
      <c r="D25" s="80" t="str">
        <f t="shared" si="8"/>
        <v>N/A</v>
      </c>
      <c r="E25" s="43"/>
      <c r="F25" s="18">
        <f t="shared" si="0"/>
        <v>80.45</v>
      </c>
      <c r="G25" s="18">
        <f t="shared" si="1"/>
        <v>86</v>
      </c>
      <c r="H25" s="18">
        <f t="shared" si="2"/>
        <v>73.8</v>
      </c>
      <c r="I25" s="18">
        <f t="shared" si="3"/>
        <v>68</v>
      </c>
      <c r="J25" s="18">
        <f t="shared" si="4"/>
        <v>67.14999999999999</v>
      </c>
      <c r="K25" s="19">
        <f t="shared" si="7"/>
        <v>2.5</v>
      </c>
      <c r="L25" s="19">
        <f t="shared" si="5"/>
        <v>8.175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IF(Input!H25="","No data",Input!H25)</f>
        <v>No data</v>
      </c>
      <c r="D26" s="80" t="str">
        <f t="shared" si="8"/>
        <v>N/A</v>
      </c>
      <c r="E26" s="43"/>
      <c r="F26" s="18">
        <f t="shared" si="0"/>
        <v>80.45</v>
      </c>
      <c r="G26" s="18">
        <f t="shared" si="1"/>
        <v>86</v>
      </c>
      <c r="H26" s="18">
        <f t="shared" si="2"/>
        <v>73.8</v>
      </c>
      <c r="I26" s="18">
        <f t="shared" si="3"/>
        <v>68</v>
      </c>
      <c r="J26" s="18">
        <f t="shared" si="4"/>
        <v>67.14999999999999</v>
      </c>
      <c r="K26" s="19">
        <f t="shared" si="7"/>
        <v>2.5</v>
      </c>
      <c r="L26" s="19">
        <f t="shared" si="5"/>
        <v>8.175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IF(Input!H26="","No data",Input!H26)</f>
        <v>No data</v>
      </c>
      <c r="D27" s="80" t="str">
        <f t="shared" si="8"/>
        <v>N/A</v>
      </c>
      <c r="E27" s="43"/>
      <c r="F27" s="18">
        <f t="shared" si="0"/>
        <v>80.45</v>
      </c>
      <c r="G27" s="18">
        <f t="shared" si="1"/>
        <v>86</v>
      </c>
      <c r="H27" s="18">
        <f t="shared" si="2"/>
        <v>73.8</v>
      </c>
      <c r="I27" s="18">
        <f t="shared" si="3"/>
        <v>68</v>
      </c>
      <c r="J27" s="18">
        <f t="shared" si="4"/>
        <v>67.14999999999999</v>
      </c>
      <c r="K27" s="19">
        <f t="shared" si="7"/>
        <v>2.5</v>
      </c>
      <c r="L27" s="19">
        <f t="shared" si="5"/>
        <v>8.175</v>
      </c>
      <c r="M27" s="20">
        <f t="shared" si="6"/>
        <v>0</v>
      </c>
      <c r="N27" s="22" t="s">
        <v>72</v>
      </c>
      <c r="O27" s="29">
        <f>AVERAGE(D8:D46)</f>
        <v>2.5</v>
      </c>
    </row>
    <row r="28" spans="1:15" ht="12.75" customHeight="1">
      <c r="A28" s="53">
        <f>IF(Report!B28="","",Report!B28)</f>
      </c>
      <c r="B28" s="44">
        <v>22</v>
      </c>
      <c r="C28" s="55" t="str">
        <f>IF(Input!H27="","No data",Input!H27)</f>
        <v>No data</v>
      </c>
      <c r="D28" s="80" t="str">
        <f t="shared" si="8"/>
        <v>N/A</v>
      </c>
      <c r="E28" s="43"/>
      <c r="F28" s="18">
        <f t="shared" si="0"/>
        <v>80.45</v>
      </c>
      <c r="G28" s="18">
        <f t="shared" si="1"/>
        <v>86</v>
      </c>
      <c r="H28" s="18">
        <f t="shared" si="2"/>
        <v>73.8</v>
      </c>
      <c r="I28" s="18">
        <f t="shared" si="3"/>
        <v>68</v>
      </c>
      <c r="J28" s="18">
        <f t="shared" si="4"/>
        <v>67.14999999999999</v>
      </c>
      <c r="K28" s="19">
        <f t="shared" si="7"/>
        <v>2.5</v>
      </c>
      <c r="L28" s="19">
        <f t="shared" si="5"/>
        <v>8.175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IF(Input!H28="","No data",Input!H28)</f>
        <v>No data</v>
      </c>
      <c r="D29" s="80" t="str">
        <f t="shared" si="8"/>
        <v>N/A</v>
      </c>
      <c r="E29" s="43"/>
      <c r="F29" s="18">
        <f t="shared" si="0"/>
        <v>80.45</v>
      </c>
      <c r="G29" s="18">
        <f t="shared" si="1"/>
        <v>86</v>
      </c>
      <c r="H29" s="18">
        <f t="shared" si="2"/>
        <v>73.8</v>
      </c>
      <c r="I29" s="18">
        <f t="shared" si="3"/>
        <v>68</v>
      </c>
      <c r="J29" s="18">
        <f t="shared" si="4"/>
        <v>67.14999999999999</v>
      </c>
      <c r="K29" s="19">
        <f t="shared" si="7"/>
        <v>2.5</v>
      </c>
      <c r="L29" s="19">
        <f t="shared" si="5"/>
        <v>8.175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IF(Input!H29="","No data",Input!H29)</f>
        <v>No data</v>
      </c>
      <c r="D30" s="80" t="str">
        <f t="shared" si="8"/>
        <v>N/A</v>
      </c>
      <c r="E30" s="43"/>
      <c r="F30" s="18">
        <f t="shared" si="0"/>
        <v>80.45</v>
      </c>
      <c r="G30" s="18">
        <f t="shared" si="1"/>
        <v>86</v>
      </c>
      <c r="H30" s="18">
        <f t="shared" si="2"/>
        <v>73.8</v>
      </c>
      <c r="I30" s="18">
        <f t="shared" si="3"/>
        <v>68</v>
      </c>
      <c r="J30" s="18">
        <f t="shared" si="4"/>
        <v>67.14999999999999</v>
      </c>
      <c r="K30" s="19">
        <f t="shared" si="7"/>
        <v>2.5</v>
      </c>
      <c r="L30" s="19">
        <f t="shared" si="5"/>
        <v>8.175</v>
      </c>
      <c r="M30" s="20">
        <f t="shared" si="6"/>
        <v>0</v>
      </c>
      <c r="N30" s="25" t="s">
        <v>21</v>
      </c>
      <c r="O30" s="30">
        <f>3.27*O27</f>
        <v>8.175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IF(Input!H30="","No data",Input!H30)</f>
        <v>No data</v>
      </c>
      <c r="D31" s="80" t="str">
        <f t="shared" si="8"/>
        <v>N/A</v>
      </c>
      <c r="E31" s="41"/>
      <c r="F31" s="18">
        <f t="shared" si="0"/>
        <v>80.45</v>
      </c>
      <c r="G31" s="18">
        <f t="shared" si="1"/>
        <v>86</v>
      </c>
      <c r="H31" s="18">
        <f t="shared" si="2"/>
        <v>73.8</v>
      </c>
      <c r="I31" s="18">
        <f t="shared" si="3"/>
        <v>68</v>
      </c>
      <c r="J31" s="18">
        <f t="shared" si="4"/>
        <v>67.14999999999999</v>
      </c>
      <c r="K31" s="19">
        <f t="shared" si="7"/>
        <v>2.5</v>
      </c>
      <c r="L31" s="19">
        <f t="shared" si="5"/>
        <v>8.175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IF(Input!H31="","No data",Input!H31)</f>
        <v>No data</v>
      </c>
      <c r="D32" s="80" t="str">
        <f t="shared" si="8"/>
        <v>N/A</v>
      </c>
      <c r="E32" s="41"/>
      <c r="F32" s="18">
        <f t="shared" si="0"/>
        <v>80.45</v>
      </c>
      <c r="G32" s="18">
        <f t="shared" si="1"/>
        <v>86</v>
      </c>
      <c r="H32" s="18">
        <f t="shared" si="2"/>
        <v>73.8</v>
      </c>
      <c r="I32" s="18">
        <f t="shared" si="3"/>
        <v>68</v>
      </c>
      <c r="J32" s="18">
        <f t="shared" si="4"/>
        <v>67.14999999999999</v>
      </c>
      <c r="K32" s="19">
        <f t="shared" si="7"/>
        <v>2.5</v>
      </c>
      <c r="L32" s="19">
        <f t="shared" si="5"/>
        <v>8.175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IF(Input!H32="","No data",Input!H32)</f>
        <v>No data</v>
      </c>
      <c r="D33" s="80" t="str">
        <f t="shared" si="8"/>
        <v>N/A</v>
      </c>
      <c r="E33" s="41"/>
      <c r="F33" s="18">
        <f t="shared" si="0"/>
        <v>80.45</v>
      </c>
      <c r="G33" s="18">
        <f t="shared" si="1"/>
        <v>86</v>
      </c>
      <c r="H33" s="18">
        <f t="shared" si="2"/>
        <v>73.8</v>
      </c>
      <c r="I33" s="18">
        <f t="shared" si="3"/>
        <v>68</v>
      </c>
      <c r="J33" s="18">
        <f t="shared" si="4"/>
        <v>67.14999999999999</v>
      </c>
      <c r="K33" s="19">
        <f t="shared" si="7"/>
        <v>2.5</v>
      </c>
      <c r="L33" s="19">
        <f t="shared" si="5"/>
        <v>8.175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IF(Input!H33="","No data",Input!H33)</f>
        <v>No data</v>
      </c>
      <c r="D34" s="80" t="str">
        <f t="shared" si="8"/>
        <v>N/A</v>
      </c>
      <c r="E34" s="41"/>
      <c r="F34" s="18">
        <f t="shared" si="0"/>
        <v>80.45</v>
      </c>
      <c r="G34" s="18">
        <f t="shared" si="1"/>
        <v>86</v>
      </c>
      <c r="H34" s="18">
        <f t="shared" si="2"/>
        <v>73.8</v>
      </c>
      <c r="I34" s="18">
        <f t="shared" si="3"/>
        <v>68</v>
      </c>
      <c r="J34" s="18">
        <f t="shared" si="4"/>
        <v>67.14999999999999</v>
      </c>
      <c r="K34" s="19">
        <f t="shared" si="7"/>
        <v>2.5</v>
      </c>
      <c r="L34" s="19">
        <f t="shared" si="5"/>
        <v>8.175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IF(Input!H34="","No data",Input!H34)</f>
        <v>No data</v>
      </c>
      <c r="D35" s="80" t="str">
        <f t="shared" si="8"/>
        <v>N/A</v>
      </c>
      <c r="E35" s="41"/>
      <c r="F35" s="18">
        <f t="shared" si="0"/>
        <v>80.45</v>
      </c>
      <c r="G35" s="18">
        <f t="shared" si="1"/>
        <v>86</v>
      </c>
      <c r="H35" s="18">
        <f t="shared" si="2"/>
        <v>73.8</v>
      </c>
      <c r="I35" s="18">
        <f t="shared" si="3"/>
        <v>68</v>
      </c>
      <c r="J35" s="18">
        <f t="shared" si="4"/>
        <v>67.14999999999999</v>
      </c>
      <c r="K35" s="19">
        <f t="shared" si="7"/>
        <v>2.5</v>
      </c>
      <c r="L35" s="19">
        <f t="shared" si="5"/>
        <v>8.175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IF(Input!H35="","No data",Input!H35)</f>
        <v>No data</v>
      </c>
      <c r="D36" s="80" t="str">
        <f t="shared" si="8"/>
        <v>N/A</v>
      </c>
      <c r="E36" s="45"/>
      <c r="F36" s="18">
        <f t="shared" si="0"/>
        <v>80.45</v>
      </c>
      <c r="G36" s="18">
        <f t="shared" si="1"/>
        <v>86</v>
      </c>
      <c r="H36" s="18">
        <f t="shared" si="2"/>
        <v>73.8</v>
      </c>
      <c r="I36" s="18">
        <f t="shared" si="3"/>
        <v>68</v>
      </c>
      <c r="J36" s="18">
        <f t="shared" si="4"/>
        <v>67.14999999999999</v>
      </c>
      <c r="K36" s="19">
        <f t="shared" si="7"/>
        <v>2.5</v>
      </c>
      <c r="L36" s="19">
        <f t="shared" si="5"/>
        <v>8.175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IF(Input!H36="","No data",Input!H36)</f>
        <v>No data</v>
      </c>
      <c r="D37" s="80" t="str">
        <f t="shared" si="8"/>
        <v>N/A</v>
      </c>
      <c r="E37" s="45"/>
      <c r="F37" s="18">
        <f t="shared" si="0"/>
        <v>80.45</v>
      </c>
      <c r="G37" s="18">
        <f t="shared" si="1"/>
        <v>86</v>
      </c>
      <c r="H37" s="18">
        <f t="shared" si="2"/>
        <v>73.8</v>
      </c>
      <c r="I37" s="18">
        <f t="shared" si="3"/>
        <v>68</v>
      </c>
      <c r="J37" s="18">
        <f t="shared" si="4"/>
        <v>67.14999999999999</v>
      </c>
      <c r="K37" s="19">
        <f t="shared" si="7"/>
        <v>2.5</v>
      </c>
      <c r="L37" s="19">
        <f t="shared" si="5"/>
        <v>8.175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IF(Input!H37="","No data",Input!H37)</f>
        <v>No data</v>
      </c>
      <c r="D38" s="80" t="str">
        <f t="shared" si="8"/>
        <v>N/A</v>
      </c>
      <c r="E38" s="45"/>
      <c r="F38" s="18">
        <f t="shared" si="0"/>
        <v>80.45</v>
      </c>
      <c r="G38" s="18">
        <f t="shared" si="1"/>
        <v>86</v>
      </c>
      <c r="H38" s="18">
        <f t="shared" si="2"/>
        <v>73.8</v>
      </c>
      <c r="I38" s="18">
        <f t="shared" si="3"/>
        <v>68</v>
      </c>
      <c r="J38" s="18">
        <f t="shared" si="4"/>
        <v>67.14999999999999</v>
      </c>
      <c r="K38" s="19">
        <f t="shared" si="7"/>
        <v>2.5</v>
      </c>
      <c r="L38" s="19">
        <f t="shared" si="5"/>
        <v>8.175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IF(Input!H38="","No data",Input!H38)</f>
        <v>No data</v>
      </c>
      <c r="D39" s="80" t="str">
        <f t="shared" si="8"/>
        <v>N/A</v>
      </c>
      <c r="E39" s="45"/>
      <c r="F39" s="18">
        <f t="shared" si="0"/>
        <v>80.45</v>
      </c>
      <c r="G39" s="18">
        <f t="shared" si="1"/>
        <v>86</v>
      </c>
      <c r="H39" s="18">
        <f t="shared" si="2"/>
        <v>73.8</v>
      </c>
      <c r="I39" s="18">
        <f t="shared" si="3"/>
        <v>68</v>
      </c>
      <c r="J39" s="18">
        <f t="shared" si="4"/>
        <v>67.14999999999999</v>
      </c>
      <c r="K39" s="19">
        <f t="shared" si="7"/>
        <v>2.5</v>
      </c>
      <c r="L39" s="19">
        <f t="shared" si="5"/>
        <v>8.175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IF(Input!H39="","No data",Input!H39)</f>
        <v>No data</v>
      </c>
      <c r="D40" s="80" t="str">
        <f t="shared" si="8"/>
        <v>N/A</v>
      </c>
      <c r="E40" s="45"/>
      <c r="F40" s="18">
        <f t="shared" si="0"/>
        <v>80.45</v>
      </c>
      <c r="G40" s="18">
        <f t="shared" si="1"/>
        <v>86</v>
      </c>
      <c r="H40" s="18">
        <f t="shared" si="2"/>
        <v>73.8</v>
      </c>
      <c r="I40" s="18">
        <f t="shared" si="3"/>
        <v>68</v>
      </c>
      <c r="J40" s="18">
        <f t="shared" si="4"/>
        <v>67.14999999999999</v>
      </c>
      <c r="K40" s="19">
        <f t="shared" si="7"/>
        <v>2.5</v>
      </c>
      <c r="L40" s="19">
        <f t="shared" si="5"/>
        <v>8.175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IF(Input!H40="","No data",Input!H40)</f>
        <v>No data</v>
      </c>
      <c r="D41" s="80" t="str">
        <f t="shared" si="8"/>
        <v>N/A</v>
      </c>
      <c r="E41" s="45"/>
      <c r="F41" s="18">
        <f t="shared" si="0"/>
        <v>80.45</v>
      </c>
      <c r="G41" s="18">
        <f t="shared" si="1"/>
        <v>86</v>
      </c>
      <c r="H41" s="18">
        <f t="shared" si="2"/>
        <v>73.8</v>
      </c>
      <c r="I41" s="18">
        <f t="shared" si="3"/>
        <v>68</v>
      </c>
      <c r="J41" s="18">
        <f t="shared" si="4"/>
        <v>67.14999999999999</v>
      </c>
      <c r="K41" s="19">
        <f t="shared" si="7"/>
        <v>2.5</v>
      </c>
      <c r="L41" s="19">
        <f t="shared" si="5"/>
        <v>8.175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IF(Input!H41="","No data",Input!H41)</f>
        <v>No data</v>
      </c>
      <c r="D42" s="80" t="str">
        <f t="shared" si="8"/>
        <v>N/A</v>
      </c>
      <c r="E42" s="45"/>
      <c r="F42" s="18">
        <f t="shared" si="0"/>
        <v>80.45</v>
      </c>
      <c r="G42" s="18">
        <f t="shared" si="1"/>
        <v>86</v>
      </c>
      <c r="H42" s="18">
        <f t="shared" si="2"/>
        <v>73.8</v>
      </c>
      <c r="I42" s="18">
        <f t="shared" si="3"/>
        <v>68</v>
      </c>
      <c r="J42" s="18">
        <f t="shared" si="4"/>
        <v>67.14999999999999</v>
      </c>
      <c r="K42" s="19">
        <f t="shared" si="7"/>
        <v>2.5</v>
      </c>
      <c r="L42" s="19">
        <f t="shared" si="5"/>
        <v>8.175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IF(Input!H42="","No data",Input!H42)</f>
        <v>No data</v>
      </c>
      <c r="D43" s="80" t="str">
        <f t="shared" si="8"/>
        <v>N/A</v>
      </c>
      <c r="E43" s="45"/>
      <c r="F43" s="18">
        <f t="shared" si="0"/>
        <v>80.45</v>
      </c>
      <c r="G43" s="18">
        <f t="shared" si="1"/>
        <v>86</v>
      </c>
      <c r="H43" s="18">
        <f t="shared" si="2"/>
        <v>73.8</v>
      </c>
      <c r="I43" s="18">
        <f t="shared" si="3"/>
        <v>68</v>
      </c>
      <c r="J43" s="18">
        <f t="shared" si="4"/>
        <v>67.14999999999999</v>
      </c>
      <c r="K43" s="19">
        <f t="shared" si="7"/>
        <v>2.5</v>
      </c>
      <c r="L43" s="19">
        <f t="shared" si="5"/>
        <v>8.175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IF(Input!H43="","No data",Input!H43)</f>
        <v>No data</v>
      </c>
      <c r="D44" s="80" t="str">
        <f t="shared" si="8"/>
        <v>N/A</v>
      </c>
      <c r="E44" s="45"/>
      <c r="F44" s="18">
        <f t="shared" si="0"/>
        <v>80.45</v>
      </c>
      <c r="G44" s="18">
        <f t="shared" si="1"/>
        <v>86</v>
      </c>
      <c r="H44" s="18">
        <f t="shared" si="2"/>
        <v>73.8</v>
      </c>
      <c r="I44" s="18">
        <f t="shared" si="3"/>
        <v>68</v>
      </c>
      <c r="J44" s="18">
        <f t="shared" si="4"/>
        <v>67.14999999999999</v>
      </c>
      <c r="K44" s="19">
        <f t="shared" si="7"/>
        <v>2.5</v>
      </c>
      <c r="L44" s="19">
        <f t="shared" si="5"/>
        <v>8.175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IF(Input!H44="","No data",Input!H44)</f>
        <v>No data</v>
      </c>
      <c r="D45" s="80" t="str">
        <f t="shared" si="8"/>
        <v>N/A</v>
      </c>
      <c r="E45" s="45"/>
      <c r="F45" s="18">
        <f t="shared" si="0"/>
        <v>80.45</v>
      </c>
      <c r="G45" s="18">
        <f t="shared" si="1"/>
        <v>86</v>
      </c>
      <c r="H45" s="18">
        <f t="shared" si="2"/>
        <v>73.8</v>
      </c>
      <c r="I45" s="18">
        <f t="shared" si="3"/>
        <v>68</v>
      </c>
      <c r="J45" s="18">
        <f t="shared" si="4"/>
        <v>67.14999999999999</v>
      </c>
      <c r="K45" s="19">
        <f t="shared" si="7"/>
        <v>2.5</v>
      </c>
      <c r="L45" s="19">
        <f t="shared" si="5"/>
        <v>8.175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IF(Input!H45="","No data",Input!H45)</f>
        <v>No data</v>
      </c>
      <c r="D46" s="80" t="str">
        <f t="shared" si="8"/>
        <v>N/A</v>
      </c>
      <c r="E46" s="45"/>
      <c r="F46" s="18">
        <f t="shared" si="0"/>
        <v>80.45</v>
      </c>
      <c r="G46" s="18">
        <f t="shared" si="1"/>
        <v>86</v>
      </c>
      <c r="H46" s="18">
        <f t="shared" si="2"/>
        <v>73.8</v>
      </c>
      <c r="I46" s="18">
        <f t="shared" si="3"/>
        <v>68</v>
      </c>
      <c r="J46" s="18">
        <f t="shared" si="4"/>
        <v>67.14999999999999</v>
      </c>
      <c r="K46" s="19">
        <f t="shared" si="7"/>
        <v>2.5</v>
      </c>
      <c r="L46" s="19">
        <f t="shared" si="5"/>
        <v>8.175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D7" sqref="D7:D46"/>
    </sheetView>
  </sheetViews>
  <sheetFormatPr defaultColWidth="9.140625" defaultRowHeight="12.75" customHeight="1"/>
  <cols>
    <col min="1" max="1" width="10.71093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13" customWidth="1"/>
    <col min="13" max="13" width="0.13671875" style="14" customWidth="1"/>
    <col min="14" max="14" width="16.7109375" style="14" customWidth="1"/>
    <col min="15" max="15" width="10.28125" style="14" customWidth="1"/>
    <col min="25" max="28" width="9.140625" style="14" customWidth="1"/>
  </cols>
  <sheetData>
    <row r="1" spans="1:14" s="14" customFormat="1" ht="17.25" customHeight="1">
      <c r="A1" s="118" t="s">
        <v>13</v>
      </c>
      <c r="B1" s="119"/>
      <c r="C1" s="112" t="s">
        <v>30</v>
      </c>
      <c r="D1" s="113"/>
      <c r="E1" s="54" t="s">
        <v>6</v>
      </c>
      <c r="F1" s="13"/>
      <c r="G1" s="13"/>
      <c r="H1" s="13"/>
      <c r="I1" s="13"/>
      <c r="J1" s="13"/>
      <c r="K1" s="13"/>
      <c r="L1" s="13"/>
      <c r="N1" s="48" t="str">
        <f>'#200'!N1</f>
        <v>Concrete FA</v>
      </c>
    </row>
    <row r="2" spans="1:14" s="14" customFormat="1" ht="12.75" customHeight="1">
      <c r="A2" s="120" t="s">
        <v>14</v>
      </c>
      <c r="B2" s="120"/>
      <c r="C2" s="52" t="s">
        <v>17</v>
      </c>
      <c r="D2" s="17"/>
      <c r="E2" s="17" t="s">
        <v>3</v>
      </c>
      <c r="F2" s="13"/>
      <c r="G2" s="13"/>
      <c r="H2" s="13"/>
      <c r="I2" s="13"/>
      <c r="J2" s="13"/>
      <c r="K2" s="13"/>
      <c r="L2" s="13"/>
      <c r="N2" s="48" t="str">
        <f>'#200'!N2</f>
        <v>% Passing</v>
      </c>
    </row>
    <row r="3" spans="1:14" s="14" customFormat="1" ht="12.75" customHeight="1">
      <c r="A3" s="120" t="s">
        <v>53</v>
      </c>
      <c r="B3" s="120"/>
      <c r="C3" s="116" t="str">
        <f>'#200'!C3:D3</f>
        <v>A.D. Charlie</v>
      </c>
      <c r="D3" s="117"/>
      <c r="E3" s="27" t="s">
        <v>2</v>
      </c>
      <c r="F3" s="13"/>
      <c r="G3" s="13"/>
      <c r="H3" s="13"/>
      <c r="I3" s="13"/>
      <c r="J3" s="13"/>
      <c r="K3" s="13"/>
      <c r="L3" s="13"/>
      <c r="N3" s="48" t="str">
        <f>'#200'!N3</f>
        <v>752X8</v>
      </c>
    </row>
    <row r="4" spans="1:14" s="14" customFormat="1" ht="12.75" customHeight="1">
      <c r="A4" s="120" t="s">
        <v>19</v>
      </c>
      <c r="B4" s="120"/>
      <c r="C4" s="116" t="str">
        <f>'#200'!C4:D4</f>
        <v>Hi-Ball Construction</v>
      </c>
      <c r="D4" s="117"/>
      <c r="E4" s="54" t="s">
        <v>4</v>
      </c>
      <c r="F4" s="13"/>
      <c r="G4" s="13"/>
      <c r="H4" s="13"/>
      <c r="I4" s="13"/>
      <c r="J4" s="13"/>
      <c r="K4" s="13"/>
      <c r="L4" s="13"/>
      <c r="N4" s="48" t="str">
        <f>'#200'!N4</f>
        <v>501(5B)</v>
      </c>
    </row>
    <row r="5" spans="2:14" s="14" customFormat="1" ht="12.75" customHeight="1">
      <c r="B5" s="13"/>
      <c r="C5" s="13"/>
      <c r="D5" s="13"/>
      <c r="E5" s="57" t="s">
        <v>58</v>
      </c>
      <c r="F5" s="13"/>
      <c r="G5" s="13"/>
      <c r="H5" s="13"/>
      <c r="I5" s="13"/>
      <c r="J5" s="13"/>
      <c r="K5" s="13"/>
      <c r="L5" s="13"/>
      <c r="N5" s="48">
        <f>'#200'!N5</f>
        <v>0</v>
      </c>
    </row>
    <row r="6" spans="1:14" ht="16.5" customHeight="1" thickBot="1">
      <c r="A6" s="64" t="s">
        <v>37</v>
      </c>
      <c r="B6" s="64" t="s">
        <v>15</v>
      </c>
      <c r="C6" s="37" t="s">
        <v>59</v>
      </c>
      <c r="D6" s="38" t="s">
        <v>60</v>
      </c>
      <c r="E6" s="39" t="s">
        <v>7</v>
      </c>
      <c r="F6" s="15" t="s">
        <v>64</v>
      </c>
      <c r="G6" s="15" t="s">
        <v>65</v>
      </c>
      <c r="H6" s="15" t="s">
        <v>66</v>
      </c>
      <c r="I6" s="15" t="s">
        <v>67</v>
      </c>
      <c r="J6" s="16" t="s">
        <v>68</v>
      </c>
      <c r="K6" s="16" t="s">
        <v>69</v>
      </c>
      <c r="L6" s="16" t="s">
        <v>70</v>
      </c>
      <c r="M6" s="16" t="s">
        <v>71</v>
      </c>
      <c r="N6" s="17"/>
    </row>
    <row r="7" spans="1:15" ht="12.75" customHeight="1" thickBot="1">
      <c r="A7" s="53">
        <f>IF(Report!B7="","",Report!B7)</f>
        <v>40947</v>
      </c>
      <c r="B7" s="40">
        <v>1</v>
      </c>
      <c r="C7" s="55">
        <f>IF(Input!I6="","No data",Input!I6)</f>
        <v>97</v>
      </c>
      <c r="D7" s="79"/>
      <c r="E7" s="41"/>
      <c r="F7" s="18">
        <f aca="true" t="shared" si="0" ref="F7:F46">$O$11</f>
        <v>99.595</v>
      </c>
      <c r="G7" s="18">
        <f aca="true" t="shared" si="1" ref="G7:G46">$O$12</f>
        <v>100</v>
      </c>
      <c r="H7" s="18">
        <f aca="true" t="shared" si="2" ref="H7:H46">$O$8</f>
        <v>97.6</v>
      </c>
      <c r="I7" s="18">
        <f aca="true" t="shared" si="3" ref="I7:I46">$O$13</f>
        <v>95</v>
      </c>
      <c r="J7" s="18">
        <f aca="true" t="shared" si="4" ref="J7:J46">$O$14</f>
        <v>95.60499999999999</v>
      </c>
      <c r="K7" s="19">
        <f>O$27</f>
        <v>0.75</v>
      </c>
      <c r="L7" s="19">
        <f aca="true" t="shared" si="5" ref="L7:L46">$O$30</f>
        <v>2.4525</v>
      </c>
      <c r="M7" s="20">
        <f aca="true" t="shared" si="6" ref="M7:M46">$O$31</f>
        <v>0</v>
      </c>
      <c r="N7" s="46" t="s">
        <v>11</v>
      </c>
      <c r="O7" s="21" t="s">
        <v>1</v>
      </c>
    </row>
    <row r="8" spans="1:15" ht="12.75" customHeight="1">
      <c r="A8" s="53">
        <f>IF(Report!B8="","",Report!B8)</f>
        <v>40949</v>
      </c>
      <c r="B8" s="40">
        <v>2</v>
      </c>
      <c r="C8" s="55">
        <f>IF(Input!I7="","No data",Input!I7)</f>
        <v>97</v>
      </c>
      <c r="D8" s="80">
        <f>IF(C8="No Data","N/A",IF(C7="","",ABS(C7-C8)))</f>
        <v>0</v>
      </c>
      <c r="E8" s="42"/>
      <c r="F8" s="18">
        <f t="shared" si="0"/>
        <v>99.595</v>
      </c>
      <c r="G8" s="18">
        <f t="shared" si="1"/>
        <v>100</v>
      </c>
      <c r="H8" s="18">
        <f t="shared" si="2"/>
        <v>97.6</v>
      </c>
      <c r="I8" s="18">
        <f t="shared" si="3"/>
        <v>95</v>
      </c>
      <c r="J8" s="18">
        <f t="shared" si="4"/>
        <v>95.60499999999999</v>
      </c>
      <c r="K8" s="19">
        <f aca="true" t="shared" si="7" ref="K8:K46">O$27</f>
        <v>0.75</v>
      </c>
      <c r="L8" s="19">
        <f t="shared" si="5"/>
        <v>2.4525</v>
      </c>
      <c r="M8" s="20">
        <f t="shared" si="6"/>
        <v>0</v>
      </c>
      <c r="N8" s="22" t="s">
        <v>72</v>
      </c>
      <c r="O8" s="29">
        <f>AVERAGE(C7:C46)</f>
        <v>97.6</v>
      </c>
    </row>
    <row r="9" spans="1:15" ht="12.75" customHeight="1">
      <c r="A9" s="53">
        <f>IF(Report!B9="","",Report!B9)</f>
        <v>40954</v>
      </c>
      <c r="B9" s="40">
        <v>3</v>
      </c>
      <c r="C9" s="55">
        <f>IF(Input!I8="","No data",Input!I8)</f>
        <v>97</v>
      </c>
      <c r="D9" s="80">
        <f>IF(C9="No Data","N/A",IF(C8="",IF(C7="","",ABS(C7-C9)),ABS(C8-C9)))</f>
        <v>0</v>
      </c>
      <c r="E9" s="42"/>
      <c r="F9" s="18">
        <f t="shared" si="0"/>
        <v>99.595</v>
      </c>
      <c r="G9" s="18">
        <f t="shared" si="1"/>
        <v>100</v>
      </c>
      <c r="H9" s="18">
        <f t="shared" si="2"/>
        <v>97.6</v>
      </c>
      <c r="I9" s="18">
        <f t="shared" si="3"/>
        <v>95</v>
      </c>
      <c r="J9" s="18">
        <f t="shared" si="4"/>
        <v>95.60499999999999</v>
      </c>
      <c r="K9" s="19">
        <f t="shared" si="7"/>
        <v>0.75</v>
      </c>
      <c r="L9" s="19">
        <f t="shared" si="5"/>
        <v>2.4525</v>
      </c>
      <c r="M9" s="20">
        <f t="shared" si="6"/>
        <v>0</v>
      </c>
      <c r="N9" s="23"/>
      <c r="O9" s="30"/>
    </row>
    <row r="10" spans="1:15" ht="12.75" customHeight="1">
      <c r="A10" s="53">
        <f>IF(Report!B10="","",Report!B10)</f>
        <v>40959</v>
      </c>
      <c r="B10" s="40">
        <v>4</v>
      </c>
      <c r="C10" s="55">
        <f>IF(Input!I9="","No data",Input!I9)</f>
        <v>97</v>
      </c>
      <c r="D10" s="80">
        <f>IF(C10="No Data","N/A",IF(C9="",IF(C8="",ABS(C7-C10),ABS(C8-C10)),ABS(C9-C10)))</f>
        <v>0</v>
      </c>
      <c r="E10" s="42"/>
      <c r="F10" s="18">
        <f t="shared" si="0"/>
        <v>99.595</v>
      </c>
      <c r="G10" s="18">
        <f t="shared" si="1"/>
        <v>100</v>
      </c>
      <c r="H10" s="18">
        <f t="shared" si="2"/>
        <v>97.6</v>
      </c>
      <c r="I10" s="18">
        <f t="shared" si="3"/>
        <v>95</v>
      </c>
      <c r="J10" s="18">
        <f t="shared" si="4"/>
        <v>95.60499999999999</v>
      </c>
      <c r="K10" s="19">
        <f t="shared" si="7"/>
        <v>0.75</v>
      </c>
      <c r="L10" s="19">
        <f t="shared" si="5"/>
        <v>2.4525</v>
      </c>
      <c r="M10" s="20">
        <f t="shared" si="6"/>
        <v>0</v>
      </c>
      <c r="N10" s="23"/>
      <c r="O10" s="30"/>
    </row>
    <row r="11" spans="1:15" ht="12.75" customHeight="1">
      <c r="A11" s="53">
        <f>IF(Report!B11="","",Report!B11)</f>
        <v>40966</v>
      </c>
      <c r="B11" s="40">
        <v>5</v>
      </c>
      <c r="C11" s="55">
        <f>IF(Input!I10="","No data",Input!I10)</f>
        <v>100</v>
      </c>
      <c r="D11" s="80">
        <f aca="true" t="shared" si="8" ref="D11:D46">IF(C11="No Data","N/A",IF(C10="",IF(C9="",ABS(C8-C11),ABS(C9-C11)),ABS(C10-C11)))</f>
        <v>3</v>
      </c>
      <c r="E11" s="42"/>
      <c r="F11" s="18">
        <f t="shared" si="0"/>
        <v>99.595</v>
      </c>
      <c r="G11" s="18">
        <f t="shared" si="1"/>
        <v>100</v>
      </c>
      <c r="H11" s="18">
        <f t="shared" si="2"/>
        <v>97.6</v>
      </c>
      <c r="I11" s="18">
        <f t="shared" si="3"/>
        <v>95</v>
      </c>
      <c r="J11" s="18">
        <f t="shared" si="4"/>
        <v>95.60499999999999</v>
      </c>
      <c r="K11" s="19">
        <f t="shared" si="7"/>
        <v>0.75</v>
      </c>
      <c r="L11" s="19">
        <f t="shared" si="5"/>
        <v>2.4525</v>
      </c>
      <c r="M11" s="20">
        <f t="shared" si="6"/>
        <v>0</v>
      </c>
      <c r="N11" s="25" t="s">
        <v>21</v>
      </c>
      <c r="O11" s="30">
        <f>O8+2.66*O27</f>
        <v>99.595</v>
      </c>
    </row>
    <row r="12" spans="1:15" ht="12.75" customHeight="1">
      <c r="A12" s="53">
        <f>IF(Report!B12="","",Report!B12)</f>
      </c>
      <c r="B12" s="40">
        <v>6</v>
      </c>
      <c r="C12" s="55" t="str">
        <f>IF(Input!I11="","No data",Input!I11)</f>
        <v>No data</v>
      </c>
      <c r="D12" s="80" t="str">
        <f t="shared" si="8"/>
        <v>N/A</v>
      </c>
      <c r="E12" s="42"/>
      <c r="F12" s="18">
        <f t="shared" si="0"/>
        <v>99.595</v>
      </c>
      <c r="G12" s="18">
        <f t="shared" si="1"/>
        <v>100</v>
      </c>
      <c r="H12" s="18">
        <f t="shared" si="2"/>
        <v>97.6</v>
      </c>
      <c r="I12" s="18">
        <f t="shared" si="3"/>
        <v>95</v>
      </c>
      <c r="J12" s="18">
        <f t="shared" si="4"/>
        <v>95.60499999999999</v>
      </c>
      <c r="K12" s="19">
        <f t="shared" si="7"/>
        <v>0.75</v>
      </c>
      <c r="L12" s="19">
        <f t="shared" si="5"/>
        <v>2.4525</v>
      </c>
      <c r="M12" s="20">
        <f t="shared" si="6"/>
        <v>0</v>
      </c>
      <c r="N12" s="25" t="s">
        <v>22</v>
      </c>
      <c r="O12" s="70">
        <f>Input!I47</f>
        <v>100</v>
      </c>
    </row>
    <row r="13" spans="1:15" ht="12.75" customHeight="1">
      <c r="A13" s="53">
        <f>IF(Report!B13="","",Report!B13)</f>
      </c>
      <c r="B13" s="40">
        <v>7</v>
      </c>
      <c r="C13" s="55" t="str">
        <f>IF(Input!I12="","No data",Input!I12)</f>
        <v>No data</v>
      </c>
      <c r="D13" s="80" t="str">
        <f t="shared" si="8"/>
        <v>N/A</v>
      </c>
      <c r="E13" s="42"/>
      <c r="F13" s="18">
        <f t="shared" si="0"/>
        <v>99.595</v>
      </c>
      <c r="G13" s="18">
        <f t="shared" si="1"/>
        <v>100</v>
      </c>
      <c r="H13" s="18">
        <f t="shared" si="2"/>
        <v>97.6</v>
      </c>
      <c r="I13" s="18">
        <f t="shared" si="3"/>
        <v>95</v>
      </c>
      <c r="J13" s="18">
        <f t="shared" si="4"/>
        <v>95.60499999999999</v>
      </c>
      <c r="K13" s="19">
        <f t="shared" si="7"/>
        <v>0.75</v>
      </c>
      <c r="L13" s="19">
        <f t="shared" si="5"/>
        <v>2.4525</v>
      </c>
      <c r="M13" s="20">
        <f t="shared" si="6"/>
        <v>0</v>
      </c>
      <c r="N13" s="25" t="s">
        <v>23</v>
      </c>
      <c r="O13" s="70">
        <f>Input!I49</f>
        <v>95</v>
      </c>
    </row>
    <row r="14" spans="1:15" ht="12.75" customHeight="1" thickBot="1">
      <c r="A14" s="53">
        <f>IF(Report!B14="","",Report!B14)</f>
      </c>
      <c r="B14" s="40">
        <v>8</v>
      </c>
      <c r="C14" s="55" t="str">
        <f>IF(Input!I13="","No data",Input!I13)</f>
        <v>No data</v>
      </c>
      <c r="D14" s="80" t="str">
        <f t="shared" si="8"/>
        <v>N/A</v>
      </c>
      <c r="E14" s="42"/>
      <c r="F14" s="18">
        <f t="shared" si="0"/>
        <v>99.595</v>
      </c>
      <c r="G14" s="18">
        <f t="shared" si="1"/>
        <v>100</v>
      </c>
      <c r="H14" s="18">
        <f t="shared" si="2"/>
        <v>97.6</v>
      </c>
      <c r="I14" s="18">
        <f t="shared" si="3"/>
        <v>95</v>
      </c>
      <c r="J14" s="18">
        <f t="shared" si="4"/>
        <v>95.60499999999999</v>
      </c>
      <c r="K14" s="19">
        <f t="shared" si="7"/>
        <v>0.75</v>
      </c>
      <c r="L14" s="19">
        <f t="shared" si="5"/>
        <v>2.4525</v>
      </c>
      <c r="M14" s="20">
        <f t="shared" si="6"/>
        <v>0</v>
      </c>
      <c r="N14" s="47" t="s">
        <v>24</v>
      </c>
      <c r="O14" s="31">
        <f>IF(O8-2.66*O27&lt;0,0,O8-2.66*O27)</f>
        <v>95.60499999999999</v>
      </c>
    </row>
    <row r="15" spans="1:13" ht="12.75" customHeight="1">
      <c r="A15" s="53">
        <f>IF(Report!B15="","",Report!B15)</f>
      </c>
      <c r="B15" s="40">
        <v>9</v>
      </c>
      <c r="C15" s="55" t="str">
        <f>IF(Input!I14="","No data",Input!I14)</f>
        <v>No data</v>
      </c>
      <c r="D15" s="80" t="str">
        <f t="shared" si="8"/>
        <v>N/A</v>
      </c>
      <c r="E15" s="42"/>
      <c r="F15" s="18">
        <f t="shared" si="0"/>
        <v>99.595</v>
      </c>
      <c r="G15" s="18">
        <f t="shared" si="1"/>
        <v>100</v>
      </c>
      <c r="H15" s="18">
        <f t="shared" si="2"/>
        <v>97.6</v>
      </c>
      <c r="I15" s="18">
        <f t="shared" si="3"/>
        <v>95</v>
      </c>
      <c r="J15" s="18">
        <f t="shared" si="4"/>
        <v>95.60499999999999</v>
      </c>
      <c r="K15" s="19">
        <f t="shared" si="7"/>
        <v>0.75</v>
      </c>
      <c r="L15" s="19">
        <f t="shared" si="5"/>
        <v>2.4525</v>
      </c>
      <c r="M15" s="20">
        <f t="shared" si="6"/>
        <v>0</v>
      </c>
    </row>
    <row r="16" spans="1:13" ht="12.75" customHeight="1">
      <c r="A16" s="53">
        <f>IF(Report!B16="","",Report!B16)</f>
      </c>
      <c r="B16" s="40">
        <v>10</v>
      </c>
      <c r="C16" s="55" t="str">
        <f>IF(Input!I15="","No data",Input!I15)</f>
        <v>No data</v>
      </c>
      <c r="D16" s="80" t="str">
        <f t="shared" si="8"/>
        <v>N/A</v>
      </c>
      <c r="E16" s="42"/>
      <c r="F16" s="18">
        <f t="shared" si="0"/>
        <v>99.595</v>
      </c>
      <c r="G16" s="18">
        <f t="shared" si="1"/>
        <v>100</v>
      </c>
      <c r="H16" s="18">
        <f t="shared" si="2"/>
        <v>97.6</v>
      </c>
      <c r="I16" s="18">
        <f t="shared" si="3"/>
        <v>95</v>
      </c>
      <c r="J16" s="18">
        <f t="shared" si="4"/>
        <v>95.60499999999999</v>
      </c>
      <c r="K16" s="19">
        <f t="shared" si="7"/>
        <v>0.75</v>
      </c>
      <c r="L16" s="19">
        <f t="shared" si="5"/>
        <v>2.4525</v>
      </c>
      <c r="M16" s="20">
        <f t="shared" si="6"/>
        <v>0</v>
      </c>
    </row>
    <row r="17" spans="1:13" ht="12.75" customHeight="1">
      <c r="A17" s="53">
        <f>IF(Report!B17="","",Report!B17)</f>
      </c>
      <c r="B17" s="40">
        <v>11</v>
      </c>
      <c r="C17" s="55" t="str">
        <f>IF(Input!I16="","No data",Input!I16)</f>
        <v>No data</v>
      </c>
      <c r="D17" s="80" t="str">
        <f t="shared" si="8"/>
        <v>N/A</v>
      </c>
      <c r="E17" s="42"/>
      <c r="F17" s="18">
        <f t="shared" si="0"/>
        <v>99.595</v>
      </c>
      <c r="G17" s="18">
        <f t="shared" si="1"/>
        <v>100</v>
      </c>
      <c r="H17" s="18">
        <f t="shared" si="2"/>
        <v>97.6</v>
      </c>
      <c r="I17" s="18">
        <f t="shared" si="3"/>
        <v>95</v>
      </c>
      <c r="J17" s="18">
        <f t="shared" si="4"/>
        <v>95.60499999999999</v>
      </c>
      <c r="K17" s="19">
        <f t="shared" si="7"/>
        <v>0.75</v>
      </c>
      <c r="L17" s="19">
        <f t="shared" si="5"/>
        <v>2.4525</v>
      </c>
      <c r="M17" s="20">
        <f t="shared" si="6"/>
        <v>0</v>
      </c>
    </row>
    <row r="18" spans="1:13" ht="12.75" customHeight="1">
      <c r="A18" s="53">
        <f>IF(Report!B18="","",Report!B18)</f>
      </c>
      <c r="B18" s="40">
        <v>12</v>
      </c>
      <c r="C18" s="55" t="str">
        <f>IF(Input!I17="","No data",Input!I17)</f>
        <v>No data</v>
      </c>
      <c r="D18" s="80" t="str">
        <f t="shared" si="8"/>
        <v>N/A</v>
      </c>
      <c r="E18" s="42"/>
      <c r="F18" s="18">
        <f t="shared" si="0"/>
        <v>99.595</v>
      </c>
      <c r="G18" s="18">
        <f t="shared" si="1"/>
        <v>100</v>
      </c>
      <c r="H18" s="18">
        <f t="shared" si="2"/>
        <v>97.6</v>
      </c>
      <c r="I18" s="18">
        <f t="shared" si="3"/>
        <v>95</v>
      </c>
      <c r="J18" s="18">
        <f t="shared" si="4"/>
        <v>95.60499999999999</v>
      </c>
      <c r="K18" s="19">
        <f t="shared" si="7"/>
        <v>0.75</v>
      </c>
      <c r="L18" s="19">
        <f t="shared" si="5"/>
        <v>2.4525</v>
      </c>
      <c r="M18" s="20">
        <f t="shared" si="6"/>
        <v>0</v>
      </c>
    </row>
    <row r="19" spans="1:13" ht="12.75" customHeight="1">
      <c r="A19" s="53">
        <f>IF(Report!B19="","",Report!B19)</f>
      </c>
      <c r="B19" s="40">
        <v>13</v>
      </c>
      <c r="C19" s="55" t="str">
        <f>IF(Input!I18="","No data",Input!I18)</f>
        <v>No data</v>
      </c>
      <c r="D19" s="80" t="str">
        <f t="shared" si="8"/>
        <v>N/A</v>
      </c>
      <c r="E19" s="42"/>
      <c r="F19" s="18">
        <f t="shared" si="0"/>
        <v>99.595</v>
      </c>
      <c r="G19" s="18">
        <f t="shared" si="1"/>
        <v>100</v>
      </c>
      <c r="H19" s="18">
        <f t="shared" si="2"/>
        <v>97.6</v>
      </c>
      <c r="I19" s="18">
        <f t="shared" si="3"/>
        <v>95</v>
      </c>
      <c r="J19" s="18">
        <f t="shared" si="4"/>
        <v>95.60499999999999</v>
      </c>
      <c r="K19" s="19">
        <f t="shared" si="7"/>
        <v>0.75</v>
      </c>
      <c r="L19" s="19">
        <f t="shared" si="5"/>
        <v>2.4525</v>
      </c>
      <c r="M19" s="20">
        <f t="shared" si="6"/>
        <v>0</v>
      </c>
    </row>
    <row r="20" spans="1:14" ht="12.75" customHeight="1">
      <c r="A20" s="53">
        <f>IF(Report!B20="","",Report!B20)</f>
      </c>
      <c r="B20" s="40">
        <v>14</v>
      </c>
      <c r="C20" s="55" t="str">
        <f>IF(Input!I19="","No data",Input!I19)</f>
        <v>No data</v>
      </c>
      <c r="D20" s="80" t="str">
        <f t="shared" si="8"/>
        <v>N/A</v>
      </c>
      <c r="E20" s="42"/>
      <c r="F20" s="18">
        <f t="shared" si="0"/>
        <v>99.595</v>
      </c>
      <c r="G20" s="18">
        <f t="shared" si="1"/>
        <v>100</v>
      </c>
      <c r="H20" s="18">
        <f t="shared" si="2"/>
        <v>97.6</v>
      </c>
      <c r="I20" s="18">
        <f t="shared" si="3"/>
        <v>95</v>
      </c>
      <c r="J20" s="18">
        <f t="shared" si="4"/>
        <v>95.60499999999999</v>
      </c>
      <c r="K20" s="19">
        <f t="shared" si="7"/>
        <v>0.75</v>
      </c>
      <c r="L20" s="19">
        <f t="shared" si="5"/>
        <v>2.4525</v>
      </c>
      <c r="M20" s="20">
        <f t="shared" si="6"/>
        <v>0</v>
      </c>
      <c r="N20" s="72" t="s">
        <v>61</v>
      </c>
    </row>
    <row r="21" spans="1:14" ht="12.75" customHeight="1">
      <c r="A21" s="53">
        <f>IF(Report!B21="","",Report!B21)</f>
      </c>
      <c r="B21" s="40">
        <v>15</v>
      </c>
      <c r="C21" s="55" t="str">
        <f>IF(Input!I20="","No data",Input!I20)</f>
        <v>No data</v>
      </c>
      <c r="D21" s="80" t="str">
        <f t="shared" si="8"/>
        <v>N/A</v>
      </c>
      <c r="E21" s="42"/>
      <c r="F21" s="18">
        <f t="shared" si="0"/>
        <v>99.595</v>
      </c>
      <c r="G21" s="18">
        <f t="shared" si="1"/>
        <v>100</v>
      </c>
      <c r="H21" s="18">
        <f t="shared" si="2"/>
        <v>97.6</v>
      </c>
      <c r="I21" s="18">
        <f t="shared" si="3"/>
        <v>95</v>
      </c>
      <c r="J21" s="18">
        <f t="shared" si="4"/>
        <v>95.60499999999999</v>
      </c>
      <c r="K21" s="19">
        <f t="shared" si="7"/>
        <v>0.75</v>
      </c>
      <c r="L21" s="19">
        <f t="shared" si="5"/>
        <v>2.4525</v>
      </c>
      <c r="M21" s="20">
        <f t="shared" si="6"/>
        <v>0</v>
      </c>
      <c r="N21" s="72" t="s">
        <v>62</v>
      </c>
    </row>
    <row r="22" spans="1:13" ht="12.75" customHeight="1">
      <c r="A22" s="53">
        <f>IF(Report!B22="","",Report!B22)</f>
      </c>
      <c r="B22" s="40">
        <v>16</v>
      </c>
      <c r="C22" s="55" t="str">
        <f>IF(Input!I21="","No data",Input!I21)</f>
        <v>No data</v>
      </c>
      <c r="D22" s="80" t="str">
        <f t="shared" si="8"/>
        <v>N/A</v>
      </c>
      <c r="E22" s="42"/>
      <c r="F22" s="18">
        <f t="shared" si="0"/>
        <v>99.595</v>
      </c>
      <c r="G22" s="18">
        <f t="shared" si="1"/>
        <v>100</v>
      </c>
      <c r="H22" s="18">
        <f t="shared" si="2"/>
        <v>97.6</v>
      </c>
      <c r="I22" s="18">
        <f t="shared" si="3"/>
        <v>95</v>
      </c>
      <c r="J22" s="18">
        <f t="shared" si="4"/>
        <v>95.60499999999999</v>
      </c>
      <c r="K22" s="19">
        <f t="shared" si="7"/>
        <v>0.75</v>
      </c>
      <c r="L22" s="19">
        <f t="shared" si="5"/>
        <v>2.4525</v>
      </c>
      <c r="M22" s="20">
        <f t="shared" si="6"/>
        <v>0</v>
      </c>
    </row>
    <row r="23" spans="1:13" ht="12.75" customHeight="1">
      <c r="A23" s="53">
        <f>IF(Report!B23="","",Report!B23)</f>
      </c>
      <c r="B23" s="40">
        <v>17</v>
      </c>
      <c r="C23" s="55" t="str">
        <f>IF(Input!I22="","No data",Input!I22)</f>
        <v>No data</v>
      </c>
      <c r="D23" s="80" t="str">
        <f t="shared" si="8"/>
        <v>N/A</v>
      </c>
      <c r="E23" s="42"/>
      <c r="F23" s="18">
        <f t="shared" si="0"/>
        <v>99.595</v>
      </c>
      <c r="G23" s="18">
        <f t="shared" si="1"/>
        <v>100</v>
      </c>
      <c r="H23" s="18">
        <f t="shared" si="2"/>
        <v>97.6</v>
      </c>
      <c r="I23" s="18">
        <f t="shared" si="3"/>
        <v>95</v>
      </c>
      <c r="J23" s="18">
        <f t="shared" si="4"/>
        <v>95.60499999999999</v>
      </c>
      <c r="K23" s="19">
        <f t="shared" si="7"/>
        <v>0.75</v>
      </c>
      <c r="L23" s="19">
        <f t="shared" si="5"/>
        <v>2.4525</v>
      </c>
      <c r="M23" s="20">
        <f t="shared" si="6"/>
        <v>0</v>
      </c>
    </row>
    <row r="24" spans="1:13" ht="12.75" customHeight="1">
      <c r="A24" s="53">
        <f>IF(Report!B24="","",Report!B24)</f>
      </c>
      <c r="B24" s="40">
        <v>18</v>
      </c>
      <c r="C24" s="55" t="str">
        <f>IF(Input!I23="","No data",Input!I23)</f>
        <v>No data</v>
      </c>
      <c r="D24" s="80" t="str">
        <f t="shared" si="8"/>
        <v>N/A</v>
      </c>
      <c r="E24" s="43"/>
      <c r="F24" s="18">
        <f t="shared" si="0"/>
        <v>99.595</v>
      </c>
      <c r="G24" s="18">
        <f t="shared" si="1"/>
        <v>100</v>
      </c>
      <c r="H24" s="18">
        <f t="shared" si="2"/>
        <v>97.6</v>
      </c>
      <c r="I24" s="18">
        <f t="shared" si="3"/>
        <v>95</v>
      </c>
      <c r="J24" s="18">
        <f t="shared" si="4"/>
        <v>95.60499999999999</v>
      </c>
      <c r="K24" s="19">
        <f t="shared" si="7"/>
        <v>0.75</v>
      </c>
      <c r="L24" s="19">
        <f t="shared" si="5"/>
        <v>2.4525</v>
      </c>
      <c r="M24" s="20">
        <f t="shared" si="6"/>
        <v>0</v>
      </c>
    </row>
    <row r="25" spans="1:13" ht="12.75" customHeight="1" thickBot="1">
      <c r="A25" s="53">
        <f>IF(Report!B25="","",Report!B25)</f>
      </c>
      <c r="B25" s="40">
        <v>19</v>
      </c>
      <c r="C25" s="55" t="str">
        <f>IF(Input!I24="","No data",Input!I24)</f>
        <v>No data</v>
      </c>
      <c r="D25" s="80" t="str">
        <f t="shared" si="8"/>
        <v>N/A</v>
      </c>
      <c r="E25" s="43"/>
      <c r="F25" s="18">
        <f t="shared" si="0"/>
        <v>99.595</v>
      </c>
      <c r="G25" s="18">
        <f t="shared" si="1"/>
        <v>100</v>
      </c>
      <c r="H25" s="18">
        <f t="shared" si="2"/>
        <v>97.6</v>
      </c>
      <c r="I25" s="18">
        <f t="shared" si="3"/>
        <v>95</v>
      </c>
      <c r="J25" s="18">
        <f t="shared" si="4"/>
        <v>95.60499999999999</v>
      </c>
      <c r="K25" s="19">
        <f t="shared" si="7"/>
        <v>0.75</v>
      </c>
      <c r="L25" s="19">
        <f t="shared" si="5"/>
        <v>2.4525</v>
      </c>
      <c r="M25" s="20">
        <f t="shared" si="6"/>
        <v>0</v>
      </c>
    </row>
    <row r="26" spans="1:15" ht="12.75" customHeight="1" thickBot="1">
      <c r="A26" s="53">
        <f>IF(Report!B26="","",Report!B26)</f>
      </c>
      <c r="B26" s="40">
        <v>20</v>
      </c>
      <c r="C26" s="55" t="str">
        <f>IF(Input!I25="","No data",Input!I25)</f>
        <v>No data</v>
      </c>
      <c r="D26" s="80" t="str">
        <f t="shared" si="8"/>
        <v>N/A</v>
      </c>
      <c r="E26" s="43"/>
      <c r="F26" s="18">
        <f t="shared" si="0"/>
        <v>99.595</v>
      </c>
      <c r="G26" s="18">
        <f t="shared" si="1"/>
        <v>100</v>
      </c>
      <c r="H26" s="18">
        <f t="shared" si="2"/>
        <v>97.6</v>
      </c>
      <c r="I26" s="18">
        <f t="shared" si="3"/>
        <v>95</v>
      </c>
      <c r="J26" s="18">
        <f t="shared" si="4"/>
        <v>95.60499999999999</v>
      </c>
      <c r="K26" s="19">
        <f t="shared" si="7"/>
        <v>0.75</v>
      </c>
      <c r="L26" s="19">
        <f t="shared" si="5"/>
        <v>2.4525</v>
      </c>
      <c r="M26" s="20">
        <f t="shared" si="6"/>
        <v>0</v>
      </c>
      <c r="N26" s="46" t="s">
        <v>12</v>
      </c>
      <c r="O26" s="21" t="s">
        <v>1</v>
      </c>
    </row>
    <row r="27" spans="1:15" ht="12.75" customHeight="1">
      <c r="A27" s="53">
        <f>IF(Report!B27="","",Report!B27)</f>
      </c>
      <c r="B27" s="44">
        <v>21</v>
      </c>
      <c r="C27" s="55" t="str">
        <f>IF(Input!I26="","No data",Input!I26)</f>
        <v>No data</v>
      </c>
      <c r="D27" s="80" t="str">
        <f t="shared" si="8"/>
        <v>N/A</v>
      </c>
      <c r="E27" s="43"/>
      <c r="F27" s="18">
        <f t="shared" si="0"/>
        <v>99.595</v>
      </c>
      <c r="G27" s="18">
        <f t="shared" si="1"/>
        <v>100</v>
      </c>
      <c r="H27" s="18">
        <f t="shared" si="2"/>
        <v>97.6</v>
      </c>
      <c r="I27" s="18">
        <f t="shared" si="3"/>
        <v>95</v>
      </c>
      <c r="J27" s="18">
        <f t="shared" si="4"/>
        <v>95.60499999999999</v>
      </c>
      <c r="K27" s="19">
        <f t="shared" si="7"/>
        <v>0.75</v>
      </c>
      <c r="L27" s="19">
        <f t="shared" si="5"/>
        <v>2.4525</v>
      </c>
      <c r="M27" s="20">
        <f t="shared" si="6"/>
        <v>0</v>
      </c>
      <c r="N27" s="22" t="s">
        <v>72</v>
      </c>
      <c r="O27" s="29">
        <f>AVERAGE(D8:D46)</f>
        <v>0.75</v>
      </c>
    </row>
    <row r="28" spans="1:15" ht="12.75" customHeight="1">
      <c r="A28" s="53">
        <f>IF(Report!B28="","",Report!B28)</f>
      </c>
      <c r="B28" s="44">
        <v>22</v>
      </c>
      <c r="C28" s="55" t="str">
        <f>IF(Input!I27="","No data",Input!I27)</f>
        <v>No data</v>
      </c>
      <c r="D28" s="80" t="str">
        <f t="shared" si="8"/>
        <v>N/A</v>
      </c>
      <c r="E28" s="43"/>
      <c r="F28" s="18">
        <f t="shared" si="0"/>
        <v>99.595</v>
      </c>
      <c r="G28" s="18">
        <f t="shared" si="1"/>
        <v>100</v>
      </c>
      <c r="H28" s="18">
        <f t="shared" si="2"/>
        <v>97.6</v>
      </c>
      <c r="I28" s="18">
        <f t="shared" si="3"/>
        <v>95</v>
      </c>
      <c r="J28" s="18">
        <f t="shared" si="4"/>
        <v>95.60499999999999</v>
      </c>
      <c r="K28" s="19">
        <f t="shared" si="7"/>
        <v>0.75</v>
      </c>
      <c r="L28" s="19">
        <f t="shared" si="5"/>
        <v>2.4525</v>
      </c>
      <c r="M28" s="20">
        <f t="shared" si="6"/>
        <v>0</v>
      </c>
      <c r="N28" s="23"/>
      <c r="O28" s="30"/>
    </row>
    <row r="29" spans="1:15" ht="12.75" customHeight="1">
      <c r="A29" s="53">
        <f>IF(Report!B29="","",Report!B29)</f>
      </c>
      <c r="B29" s="44">
        <v>23</v>
      </c>
      <c r="C29" s="55" t="str">
        <f>IF(Input!I28="","No data",Input!I28)</f>
        <v>No data</v>
      </c>
      <c r="D29" s="80" t="str">
        <f t="shared" si="8"/>
        <v>N/A</v>
      </c>
      <c r="E29" s="43"/>
      <c r="F29" s="18">
        <f t="shared" si="0"/>
        <v>99.595</v>
      </c>
      <c r="G29" s="18">
        <f t="shared" si="1"/>
        <v>100</v>
      </c>
      <c r="H29" s="18">
        <f t="shared" si="2"/>
        <v>97.6</v>
      </c>
      <c r="I29" s="18">
        <f t="shared" si="3"/>
        <v>95</v>
      </c>
      <c r="J29" s="18">
        <f t="shared" si="4"/>
        <v>95.60499999999999</v>
      </c>
      <c r="K29" s="19">
        <f t="shared" si="7"/>
        <v>0.75</v>
      </c>
      <c r="L29" s="19">
        <f t="shared" si="5"/>
        <v>2.4525</v>
      </c>
      <c r="M29" s="20">
        <f t="shared" si="6"/>
        <v>0</v>
      </c>
      <c r="N29" s="24"/>
      <c r="O29" s="30"/>
    </row>
    <row r="30" spans="1:15" ht="12.75" customHeight="1">
      <c r="A30" s="53">
        <f>IF(Report!B30="","",Report!B30)</f>
      </c>
      <c r="B30" s="44">
        <v>24</v>
      </c>
      <c r="C30" s="55" t="str">
        <f>IF(Input!I29="","No data",Input!I29)</f>
        <v>No data</v>
      </c>
      <c r="D30" s="80" t="str">
        <f t="shared" si="8"/>
        <v>N/A</v>
      </c>
      <c r="E30" s="43"/>
      <c r="F30" s="18">
        <f t="shared" si="0"/>
        <v>99.595</v>
      </c>
      <c r="G30" s="18">
        <f t="shared" si="1"/>
        <v>100</v>
      </c>
      <c r="H30" s="18">
        <f t="shared" si="2"/>
        <v>97.6</v>
      </c>
      <c r="I30" s="18">
        <f t="shared" si="3"/>
        <v>95</v>
      </c>
      <c r="J30" s="18">
        <f t="shared" si="4"/>
        <v>95.60499999999999</v>
      </c>
      <c r="K30" s="19">
        <f t="shared" si="7"/>
        <v>0.75</v>
      </c>
      <c r="L30" s="19">
        <f t="shared" si="5"/>
        <v>2.4525</v>
      </c>
      <c r="M30" s="20">
        <f t="shared" si="6"/>
        <v>0</v>
      </c>
      <c r="N30" s="25" t="s">
        <v>21</v>
      </c>
      <c r="O30" s="30">
        <f>3.27*O27</f>
        <v>2.4525</v>
      </c>
    </row>
    <row r="31" spans="1:15" ht="12.75" customHeight="1" thickBot="1">
      <c r="A31" s="53">
        <f>IF(Report!B31="","",Report!B31)</f>
      </c>
      <c r="B31" s="44">
        <v>25</v>
      </c>
      <c r="C31" s="55" t="str">
        <f>IF(Input!I30="","No data",Input!I30)</f>
        <v>No data</v>
      </c>
      <c r="D31" s="80" t="str">
        <f t="shared" si="8"/>
        <v>N/A</v>
      </c>
      <c r="E31" s="41"/>
      <c r="F31" s="18">
        <f t="shared" si="0"/>
        <v>99.595</v>
      </c>
      <c r="G31" s="18">
        <f t="shared" si="1"/>
        <v>100</v>
      </c>
      <c r="H31" s="18">
        <f t="shared" si="2"/>
        <v>97.6</v>
      </c>
      <c r="I31" s="18">
        <f t="shared" si="3"/>
        <v>95</v>
      </c>
      <c r="J31" s="18">
        <f t="shared" si="4"/>
        <v>95.60499999999999</v>
      </c>
      <c r="K31" s="19">
        <f t="shared" si="7"/>
        <v>0.75</v>
      </c>
      <c r="L31" s="19">
        <f t="shared" si="5"/>
        <v>2.4525</v>
      </c>
      <c r="M31" s="20">
        <f t="shared" si="6"/>
        <v>0</v>
      </c>
      <c r="N31" s="47" t="s">
        <v>24</v>
      </c>
      <c r="O31" s="31">
        <v>0</v>
      </c>
    </row>
    <row r="32" spans="1:13" ht="12.75" customHeight="1">
      <c r="A32" s="53">
        <f>IF(Report!B32="","",Report!B32)</f>
      </c>
      <c r="B32" s="44">
        <v>26</v>
      </c>
      <c r="C32" s="55" t="str">
        <f>IF(Input!I31="","No data",Input!I31)</f>
        <v>No data</v>
      </c>
      <c r="D32" s="80" t="str">
        <f t="shared" si="8"/>
        <v>N/A</v>
      </c>
      <c r="E32" s="41"/>
      <c r="F32" s="18">
        <f t="shared" si="0"/>
        <v>99.595</v>
      </c>
      <c r="G32" s="18">
        <f t="shared" si="1"/>
        <v>100</v>
      </c>
      <c r="H32" s="18">
        <f t="shared" si="2"/>
        <v>97.6</v>
      </c>
      <c r="I32" s="18">
        <f t="shared" si="3"/>
        <v>95</v>
      </c>
      <c r="J32" s="18">
        <f t="shared" si="4"/>
        <v>95.60499999999999</v>
      </c>
      <c r="K32" s="19">
        <f t="shared" si="7"/>
        <v>0.75</v>
      </c>
      <c r="L32" s="19">
        <f t="shared" si="5"/>
        <v>2.4525</v>
      </c>
      <c r="M32" s="20">
        <f t="shared" si="6"/>
        <v>0</v>
      </c>
    </row>
    <row r="33" spans="1:13" ht="12.75" customHeight="1">
      <c r="A33" s="53">
        <f>IF(Report!B33="","",Report!B33)</f>
      </c>
      <c r="B33" s="44">
        <v>27</v>
      </c>
      <c r="C33" s="55" t="str">
        <f>IF(Input!I32="","No data",Input!I32)</f>
        <v>No data</v>
      </c>
      <c r="D33" s="80" t="str">
        <f t="shared" si="8"/>
        <v>N/A</v>
      </c>
      <c r="E33" s="41"/>
      <c r="F33" s="18">
        <f t="shared" si="0"/>
        <v>99.595</v>
      </c>
      <c r="G33" s="18">
        <f t="shared" si="1"/>
        <v>100</v>
      </c>
      <c r="H33" s="18">
        <f t="shared" si="2"/>
        <v>97.6</v>
      </c>
      <c r="I33" s="18">
        <f t="shared" si="3"/>
        <v>95</v>
      </c>
      <c r="J33" s="18">
        <f t="shared" si="4"/>
        <v>95.60499999999999</v>
      </c>
      <c r="K33" s="19">
        <f t="shared" si="7"/>
        <v>0.75</v>
      </c>
      <c r="L33" s="19">
        <f t="shared" si="5"/>
        <v>2.4525</v>
      </c>
      <c r="M33" s="20">
        <f t="shared" si="6"/>
        <v>0</v>
      </c>
    </row>
    <row r="34" spans="1:13" ht="12.75" customHeight="1">
      <c r="A34" s="53">
        <f>IF(Report!B34="","",Report!B34)</f>
      </c>
      <c r="B34" s="44">
        <v>28</v>
      </c>
      <c r="C34" s="55" t="str">
        <f>IF(Input!I33="","No data",Input!I33)</f>
        <v>No data</v>
      </c>
      <c r="D34" s="80" t="str">
        <f t="shared" si="8"/>
        <v>N/A</v>
      </c>
      <c r="E34" s="41"/>
      <c r="F34" s="18">
        <f t="shared" si="0"/>
        <v>99.595</v>
      </c>
      <c r="G34" s="18">
        <f t="shared" si="1"/>
        <v>100</v>
      </c>
      <c r="H34" s="18">
        <f t="shared" si="2"/>
        <v>97.6</v>
      </c>
      <c r="I34" s="18">
        <f t="shared" si="3"/>
        <v>95</v>
      </c>
      <c r="J34" s="18">
        <f t="shared" si="4"/>
        <v>95.60499999999999</v>
      </c>
      <c r="K34" s="19">
        <f t="shared" si="7"/>
        <v>0.75</v>
      </c>
      <c r="L34" s="19">
        <f t="shared" si="5"/>
        <v>2.4525</v>
      </c>
      <c r="M34" s="20">
        <f t="shared" si="6"/>
        <v>0</v>
      </c>
    </row>
    <row r="35" spans="1:13" ht="12.75" customHeight="1">
      <c r="A35" s="53">
        <f>IF(Report!B35="","",Report!B35)</f>
      </c>
      <c r="B35" s="44">
        <v>29</v>
      </c>
      <c r="C35" s="55" t="str">
        <f>IF(Input!I34="","No data",Input!I34)</f>
        <v>No data</v>
      </c>
      <c r="D35" s="80" t="str">
        <f t="shared" si="8"/>
        <v>N/A</v>
      </c>
      <c r="E35" s="41"/>
      <c r="F35" s="18">
        <f t="shared" si="0"/>
        <v>99.595</v>
      </c>
      <c r="G35" s="18">
        <f t="shared" si="1"/>
        <v>100</v>
      </c>
      <c r="H35" s="18">
        <f t="shared" si="2"/>
        <v>97.6</v>
      </c>
      <c r="I35" s="18">
        <f t="shared" si="3"/>
        <v>95</v>
      </c>
      <c r="J35" s="18">
        <f t="shared" si="4"/>
        <v>95.60499999999999</v>
      </c>
      <c r="K35" s="19">
        <f t="shared" si="7"/>
        <v>0.75</v>
      </c>
      <c r="L35" s="19">
        <f t="shared" si="5"/>
        <v>2.4525</v>
      </c>
      <c r="M35" s="20">
        <f t="shared" si="6"/>
        <v>0</v>
      </c>
    </row>
    <row r="36" spans="1:13" ht="12.75" customHeight="1">
      <c r="A36" s="53">
        <f>IF(Report!B36="","",Report!B36)</f>
      </c>
      <c r="B36" s="44">
        <v>30</v>
      </c>
      <c r="C36" s="55" t="str">
        <f>IF(Input!I35="","No data",Input!I35)</f>
        <v>No data</v>
      </c>
      <c r="D36" s="80" t="str">
        <f t="shared" si="8"/>
        <v>N/A</v>
      </c>
      <c r="E36" s="45"/>
      <c r="F36" s="18">
        <f t="shared" si="0"/>
        <v>99.595</v>
      </c>
      <c r="G36" s="18">
        <f t="shared" si="1"/>
        <v>100</v>
      </c>
      <c r="H36" s="18">
        <f t="shared" si="2"/>
        <v>97.6</v>
      </c>
      <c r="I36" s="18">
        <f t="shared" si="3"/>
        <v>95</v>
      </c>
      <c r="J36" s="18">
        <f t="shared" si="4"/>
        <v>95.60499999999999</v>
      </c>
      <c r="K36" s="19">
        <f t="shared" si="7"/>
        <v>0.75</v>
      </c>
      <c r="L36" s="19">
        <f t="shared" si="5"/>
        <v>2.4525</v>
      </c>
      <c r="M36" s="20">
        <f t="shared" si="6"/>
        <v>0</v>
      </c>
    </row>
    <row r="37" spans="1:13" ht="12.75" customHeight="1">
      <c r="A37" s="53">
        <f>IF(Report!B37="","",Report!B37)</f>
      </c>
      <c r="B37" s="44">
        <v>31</v>
      </c>
      <c r="C37" s="55" t="str">
        <f>IF(Input!I36="","No data",Input!I36)</f>
        <v>No data</v>
      </c>
      <c r="D37" s="80" t="str">
        <f t="shared" si="8"/>
        <v>N/A</v>
      </c>
      <c r="E37" s="45"/>
      <c r="F37" s="18">
        <f t="shared" si="0"/>
        <v>99.595</v>
      </c>
      <c r="G37" s="18">
        <f t="shared" si="1"/>
        <v>100</v>
      </c>
      <c r="H37" s="18">
        <f t="shared" si="2"/>
        <v>97.6</v>
      </c>
      <c r="I37" s="18">
        <f t="shared" si="3"/>
        <v>95</v>
      </c>
      <c r="J37" s="18">
        <f t="shared" si="4"/>
        <v>95.60499999999999</v>
      </c>
      <c r="K37" s="19">
        <f t="shared" si="7"/>
        <v>0.75</v>
      </c>
      <c r="L37" s="19">
        <f t="shared" si="5"/>
        <v>2.4525</v>
      </c>
      <c r="M37" s="20">
        <f t="shared" si="6"/>
        <v>0</v>
      </c>
    </row>
    <row r="38" spans="1:24" ht="12.75" customHeight="1">
      <c r="A38" s="53">
        <f>IF(Report!B38="","",Report!B38)</f>
      </c>
      <c r="B38" s="44">
        <v>32</v>
      </c>
      <c r="C38" s="55" t="str">
        <f>IF(Input!I37="","No data",Input!I37)</f>
        <v>No data</v>
      </c>
      <c r="D38" s="80" t="str">
        <f t="shared" si="8"/>
        <v>N/A</v>
      </c>
      <c r="E38" s="45"/>
      <c r="F38" s="18">
        <f t="shared" si="0"/>
        <v>99.595</v>
      </c>
      <c r="G38" s="18">
        <f t="shared" si="1"/>
        <v>100</v>
      </c>
      <c r="H38" s="18">
        <f t="shared" si="2"/>
        <v>97.6</v>
      </c>
      <c r="I38" s="18">
        <f t="shared" si="3"/>
        <v>95</v>
      </c>
      <c r="J38" s="18">
        <f t="shared" si="4"/>
        <v>95.60499999999999</v>
      </c>
      <c r="K38" s="19">
        <f t="shared" si="7"/>
        <v>0.75</v>
      </c>
      <c r="L38" s="19">
        <f t="shared" si="5"/>
        <v>2.4525</v>
      </c>
      <c r="M38" s="20">
        <f t="shared" si="6"/>
        <v>0</v>
      </c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 customHeight="1">
      <c r="A39" s="53">
        <f>IF(Report!B39="","",Report!B39)</f>
      </c>
      <c r="B39" s="44">
        <v>33</v>
      </c>
      <c r="C39" s="55" t="str">
        <f>IF(Input!I38="","No data",Input!I38)</f>
        <v>No data</v>
      </c>
      <c r="D39" s="80" t="str">
        <f t="shared" si="8"/>
        <v>N/A</v>
      </c>
      <c r="E39" s="45"/>
      <c r="F39" s="18">
        <f t="shared" si="0"/>
        <v>99.595</v>
      </c>
      <c r="G39" s="18">
        <f t="shared" si="1"/>
        <v>100</v>
      </c>
      <c r="H39" s="18">
        <f t="shared" si="2"/>
        <v>97.6</v>
      </c>
      <c r="I39" s="18">
        <f t="shared" si="3"/>
        <v>95</v>
      </c>
      <c r="J39" s="18">
        <f t="shared" si="4"/>
        <v>95.60499999999999</v>
      </c>
      <c r="K39" s="19">
        <f t="shared" si="7"/>
        <v>0.75</v>
      </c>
      <c r="L39" s="19">
        <f t="shared" si="5"/>
        <v>2.4525</v>
      </c>
      <c r="M39" s="20">
        <f t="shared" si="6"/>
        <v>0</v>
      </c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 customHeight="1">
      <c r="A40" s="53">
        <f>IF(Report!B40="","",Report!B40)</f>
      </c>
      <c r="B40" s="44">
        <v>34</v>
      </c>
      <c r="C40" s="55" t="str">
        <f>IF(Input!I39="","No data",Input!I39)</f>
        <v>No data</v>
      </c>
      <c r="D40" s="80" t="str">
        <f t="shared" si="8"/>
        <v>N/A</v>
      </c>
      <c r="E40" s="45"/>
      <c r="F40" s="18">
        <f t="shared" si="0"/>
        <v>99.595</v>
      </c>
      <c r="G40" s="18">
        <f t="shared" si="1"/>
        <v>100</v>
      </c>
      <c r="H40" s="18">
        <f t="shared" si="2"/>
        <v>97.6</v>
      </c>
      <c r="I40" s="18">
        <f t="shared" si="3"/>
        <v>95</v>
      </c>
      <c r="J40" s="18">
        <f t="shared" si="4"/>
        <v>95.60499999999999</v>
      </c>
      <c r="K40" s="19">
        <f t="shared" si="7"/>
        <v>0.75</v>
      </c>
      <c r="L40" s="19">
        <f t="shared" si="5"/>
        <v>2.4525</v>
      </c>
      <c r="M40" s="20">
        <f t="shared" si="6"/>
        <v>0</v>
      </c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 customHeight="1">
      <c r="A41" s="53">
        <f>IF(Report!B41="","",Report!B41)</f>
      </c>
      <c r="B41" s="44">
        <v>35</v>
      </c>
      <c r="C41" s="55" t="str">
        <f>IF(Input!I40="","No data",Input!I40)</f>
        <v>No data</v>
      </c>
      <c r="D41" s="80" t="str">
        <f t="shared" si="8"/>
        <v>N/A</v>
      </c>
      <c r="E41" s="45"/>
      <c r="F41" s="18">
        <f t="shared" si="0"/>
        <v>99.595</v>
      </c>
      <c r="G41" s="18">
        <f t="shared" si="1"/>
        <v>100</v>
      </c>
      <c r="H41" s="18">
        <f t="shared" si="2"/>
        <v>97.6</v>
      </c>
      <c r="I41" s="18">
        <f t="shared" si="3"/>
        <v>95</v>
      </c>
      <c r="J41" s="18">
        <f t="shared" si="4"/>
        <v>95.60499999999999</v>
      </c>
      <c r="K41" s="19">
        <f t="shared" si="7"/>
        <v>0.75</v>
      </c>
      <c r="L41" s="19">
        <f t="shared" si="5"/>
        <v>2.4525</v>
      </c>
      <c r="M41" s="20">
        <f t="shared" si="6"/>
        <v>0</v>
      </c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 customHeight="1">
      <c r="A42" s="53">
        <f>IF(Report!B42="","",Report!B42)</f>
      </c>
      <c r="B42" s="44">
        <v>36</v>
      </c>
      <c r="C42" s="55" t="str">
        <f>IF(Input!I41="","No data",Input!I41)</f>
        <v>No data</v>
      </c>
      <c r="D42" s="80" t="str">
        <f t="shared" si="8"/>
        <v>N/A</v>
      </c>
      <c r="E42" s="45"/>
      <c r="F42" s="18">
        <f t="shared" si="0"/>
        <v>99.595</v>
      </c>
      <c r="G42" s="18">
        <f t="shared" si="1"/>
        <v>100</v>
      </c>
      <c r="H42" s="18">
        <f t="shared" si="2"/>
        <v>97.6</v>
      </c>
      <c r="I42" s="18">
        <f t="shared" si="3"/>
        <v>95</v>
      </c>
      <c r="J42" s="18">
        <f t="shared" si="4"/>
        <v>95.60499999999999</v>
      </c>
      <c r="K42" s="19">
        <f t="shared" si="7"/>
        <v>0.75</v>
      </c>
      <c r="L42" s="19">
        <f t="shared" si="5"/>
        <v>2.4525</v>
      </c>
      <c r="M42" s="20">
        <f t="shared" si="6"/>
        <v>0</v>
      </c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 customHeight="1">
      <c r="A43" s="53">
        <f>IF(Report!B43="","",Report!B43)</f>
      </c>
      <c r="B43" s="44">
        <v>37</v>
      </c>
      <c r="C43" s="55" t="str">
        <f>IF(Input!I42="","No data",Input!I42)</f>
        <v>No data</v>
      </c>
      <c r="D43" s="80" t="str">
        <f t="shared" si="8"/>
        <v>N/A</v>
      </c>
      <c r="E43" s="45"/>
      <c r="F43" s="18">
        <f t="shared" si="0"/>
        <v>99.595</v>
      </c>
      <c r="G43" s="18">
        <f t="shared" si="1"/>
        <v>100</v>
      </c>
      <c r="H43" s="18">
        <f t="shared" si="2"/>
        <v>97.6</v>
      </c>
      <c r="I43" s="18">
        <f t="shared" si="3"/>
        <v>95</v>
      </c>
      <c r="J43" s="18">
        <f t="shared" si="4"/>
        <v>95.60499999999999</v>
      </c>
      <c r="K43" s="19">
        <f t="shared" si="7"/>
        <v>0.75</v>
      </c>
      <c r="L43" s="19">
        <f t="shared" si="5"/>
        <v>2.4525</v>
      </c>
      <c r="M43" s="20">
        <f t="shared" si="6"/>
        <v>0</v>
      </c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 customHeight="1">
      <c r="A44" s="53">
        <f>IF(Report!B44="","",Report!B44)</f>
      </c>
      <c r="B44" s="44">
        <v>38</v>
      </c>
      <c r="C44" s="55" t="str">
        <f>IF(Input!I43="","No data",Input!I43)</f>
        <v>No data</v>
      </c>
      <c r="D44" s="80" t="str">
        <f t="shared" si="8"/>
        <v>N/A</v>
      </c>
      <c r="E44" s="45"/>
      <c r="F44" s="18">
        <f t="shared" si="0"/>
        <v>99.595</v>
      </c>
      <c r="G44" s="18">
        <f t="shared" si="1"/>
        <v>100</v>
      </c>
      <c r="H44" s="18">
        <f t="shared" si="2"/>
        <v>97.6</v>
      </c>
      <c r="I44" s="18">
        <f t="shared" si="3"/>
        <v>95</v>
      </c>
      <c r="J44" s="18">
        <f t="shared" si="4"/>
        <v>95.60499999999999</v>
      </c>
      <c r="K44" s="19">
        <f t="shared" si="7"/>
        <v>0.75</v>
      </c>
      <c r="L44" s="19">
        <f t="shared" si="5"/>
        <v>2.4525</v>
      </c>
      <c r="M44" s="20">
        <f t="shared" si="6"/>
        <v>0</v>
      </c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 customHeight="1">
      <c r="A45" s="53">
        <f>IF(Report!B45="","",Report!B45)</f>
      </c>
      <c r="B45" s="44">
        <v>39</v>
      </c>
      <c r="C45" s="55" t="str">
        <f>IF(Input!I44="","No data",Input!I44)</f>
        <v>No data</v>
      </c>
      <c r="D45" s="80" t="str">
        <f t="shared" si="8"/>
        <v>N/A</v>
      </c>
      <c r="E45" s="45"/>
      <c r="F45" s="18">
        <f t="shared" si="0"/>
        <v>99.595</v>
      </c>
      <c r="G45" s="18">
        <f t="shared" si="1"/>
        <v>100</v>
      </c>
      <c r="H45" s="18">
        <f t="shared" si="2"/>
        <v>97.6</v>
      </c>
      <c r="I45" s="18">
        <f t="shared" si="3"/>
        <v>95</v>
      </c>
      <c r="J45" s="18">
        <f t="shared" si="4"/>
        <v>95.60499999999999</v>
      </c>
      <c r="K45" s="19">
        <f t="shared" si="7"/>
        <v>0.75</v>
      </c>
      <c r="L45" s="19">
        <f t="shared" si="5"/>
        <v>2.4525</v>
      </c>
      <c r="M45" s="20">
        <f t="shared" si="6"/>
        <v>0</v>
      </c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53">
        <f>IF(Report!B46="","",Report!B46)</f>
      </c>
      <c r="B46" s="44">
        <v>40</v>
      </c>
      <c r="C46" s="55" t="str">
        <f>IF(Input!I45="","No data",Input!I45)</f>
        <v>No data</v>
      </c>
      <c r="D46" s="80" t="str">
        <f t="shared" si="8"/>
        <v>N/A</v>
      </c>
      <c r="E46" s="45"/>
      <c r="F46" s="18">
        <f t="shared" si="0"/>
        <v>99.595</v>
      </c>
      <c r="G46" s="18">
        <f t="shared" si="1"/>
        <v>100</v>
      </c>
      <c r="H46" s="18">
        <f t="shared" si="2"/>
        <v>97.6</v>
      </c>
      <c r="I46" s="18">
        <f t="shared" si="3"/>
        <v>95</v>
      </c>
      <c r="J46" s="18">
        <f t="shared" si="4"/>
        <v>95.60499999999999</v>
      </c>
      <c r="K46" s="19">
        <f t="shared" si="7"/>
        <v>0.75</v>
      </c>
      <c r="L46" s="19">
        <f t="shared" si="5"/>
        <v>2.4525</v>
      </c>
      <c r="M46" s="20">
        <f t="shared" si="6"/>
        <v>0</v>
      </c>
      <c r="P46" s="14"/>
      <c r="Q46" s="14"/>
      <c r="R46" s="14"/>
      <c r="S46" s="14"/>
      <c r="T46" s="14"/>
      <c r="U46" s="14"/>
      <c r="V46" s="14"/>
      <c r="W46" s="14"/>
      <c r="X46" s="14"/>
    </row>
    <row r="47" spans="2:12" s="14" customFormat="1" ht="12.75" customHeight="1">
      <c r="B47" s="13"/>
      <c r="C47" s="56"/>
      <c r="D47" s="13"/>
      <c r="E47" s="13"/>
      <c r="F47" s="13"/>
      <c r="G47" s="13"/>
      <c r="H47" s="13"/>
      <c r="I47" s="13"/>
      <c r="J47" s="13"/>
      <c r="K47" s="13"/>
      <c r="L47" s="13"/>
    </row>
    <row r="48" spans="2:12" s="14" customFormat="1" ht="12.7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s="14" customFormat="1" ht="12.7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s="14" customFormat="1" ht="12.7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s="14" customFormat="1" ht="12.7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s="14" customFormat="1" ht="12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s="14" customFormat="1" ht="12.75" customHeight="1">
      <c r="B53" s="13"/>
      <c r="C53" s="13"/>
      <c r="D53" s="26"/>
      <c r="E53" s="13"/>
      <c r="F53" s="13"/>
      <c r="G53" s="13"/>
      <c r="H53" s="13"/>
      <c r="I53" s="13"/>
      <c r="J53" s="13"/>
      <c r="K53" s="13"/>
      <c r="L53" s="13"/>
    </row>
    <row r="54" spans="2:24" ht="12.75" customHeight="1">
      <c r="B54" s="13"/>
      <c r="C54" s="13"/>
      <c r="D54" s="26"/>
      <c r="E54" s="13"/>
      <c r="P54" s="14"/>
      <c r="Q54" s="14"/>
      <c r="R54" s="14"/>
      <c r="S54" s="14"/>
      <c r="T54" s="14"/>
      <c r="U54" s="14"/>
      <c r="V54" s="14"/>
      <c r="W54" s="14"/>
      <c r="X54" s="14"/>
    </row>
    <row r="55" spans="2:24" ht="12.75" customHeight="1">
      <c r="B55" s="13"/>
      <c r="C55" s="13"/>
      <c r="D55" s="13"/>
      <c r="E55" s="13"/>
      <c r="P55" s="14"/>
      <c r="Q55" s="14"/>
      <c r="R55" s="14"/>
      <c r="S55" s="14"/>
      <c r="T55" s="14"/>
      <c r="U55" s="14"/>
      <c r="V55" s="14"/>
      <c r="W55" s="14"/>
      <c r="X55" s="14"/>
    </row>
    <row r="56" spans="2:24" ht="12.75" customHeight="1">
      <c r="B56" s="13"/>
      <c r="C56" s="13"/>
      <c r="D56" s="13"/>
      <c r="E56" s="13"/>
      <c r="P56" s="14"/>
      <c r="Q56" s="14"/>
      <c r="R56" s="14"/>
      <c r="S56" s="14"/>
      <c r="T56" s="14"/>
      <c r="U56" s="14"/>
      <c r="V56" s="14"/>
      <c r="W56" s="14"/>
      <c r="X56" s="14"/>
    </row>
    <row r="57" spans="2:24" ht="12.75" customHeight="1">
      <c r="B57" s="13"/>
      <c r="C57" s="13"/>
      <c r="D57" s="13"/>
      <c r="E57" s="13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2.75" customHeight="1">
      <c r="B58" s="13"/>
      <c r="C58" s="13"/>
      <c r="D58" s="50" t="s">
        <v>16</v>
      </c>
      <c r="E58" s="13"/>
      <c r="P58" s="14"/>
      <c r="Q58" s="14"/>
      <c r="R58" s="14"/>
      <c r="S58" s="14"/>
      <c r="T58" s="14"/>
      <c r="U58" s="14"/>
      <c r="V58" s="14"/>
      <c r="W58" s="14"/>
      <c r="X58" s="14"/>
    </row>
    <row r="59" spans="2:24" ht="12.75" customHeight="1">
      <c r="B59" s="13"/>
      <c r="C59" s="13"/>
      <c r="D59" s="13"/>
      <c r="E59" s="13"/>
      <c r="P59" s="14"/>
      <c r="Q59" s="14"/>
      <c r="R59" s="14"/>
      <c r="S59" s="14"/>
      <c r="T59" s="14"/>
      <c r="U59" s="14"/>
      <c r="V59" s="14"/>
      <c r="W59" s="14"/>
      <c r="X59" s="14"/>
    </row>
    <row r="60" spans="2:24" ht="12.75" customHeight="1">
      <c r="B60" s="13"/>
      <c r="C60" s="13"/>
      <c r="D60" s="13"/>
      <c r="E60" s="13"/>
      <c r="P60" s="14"/>
      <c r="Q60" s="14"/>
      <c r="R60" s="14"/>
      <c r="S60" s="14"/>
      <c r="T60" s="14"/>
      <c r="U60" s="14"/>
      <c r="V60" s="14"/>
      <c r="W60" s="14"/>
      <c r="X60" s="14"/>
    </row>
    <row r="61" spans="2:24" ht="12.75" customHeight="1">
      <c r="B61" s="13"/>
      <c r="C61" s="13"/>
      <c r="D61" s="13"/>
      <c r="E61" s="13"/>
      <c r="P61" s="14"/>
      <c r="Q61" s="14"/>
      <c r="R61" s="14"/>
      <c r="S61" s="14"/>
      <c r="T61" s="14"/>
      <c r="U61" s="14"/>
      <c r="V61" s="14"/>
      <c r="W61" s="14"/>
      <c r="X61" s="14"/>
    </row>
    <row r="62" spans="2:24" ht="12.75" customHeight="1">
      <c r="B62" s="13"/>
      <c r="C62" s="13"/>
      <c r="D62" s="13"/>
      <c r="E62" s="13"/>
      <c r="P62" s="14"/>
      <c r="Q62" s="14"/>
      <c r="R62" s="14"/>
      <c r="S62" s="14"/>
      <c r="T62" s="14"/>
      <c r="U62" s="14"/>
      <c r="V62" s="14"/>
      <c r="W62" s="14"/>
      <c r="X62" s="14"/>
    </row>
    <row r="63" spans="2:24" ht="12.75" customHeight="1">
      <c r="B63" s="13"/>
      <c r="C63" s="13"/>
      <c r="D63" s="13"/>
      <c r="E63" s="13"/>
      <c r="P63" s="14"/>
      <c r="Q63" s="14"/>
      <c r="R63" s="14"/>
      <c r="S63" s="14"/>
      <c r="T63" s="14"/>
      <c r="U63" s="14"/>
      <c r="V63" s="14"/>
      <c r="W63" s="14"/>
      <c r="X63" s="14"/>
    </row>
    <row r="64" spans="2:24" ht="12.75" customHeight="1">
      <c r="B64" s="13"/>
      <c r="C64" s="13"/>
      <c r="D64" s="13"/>
      <c r="E64" s="13"/>
      <c r="P64" s="14"/>
      <c r="Q64" s="14"/>
      <c r="R64" s="14"/>
      <c r="S64" s="14"/>
      <c r="T64" s="14"/>
      <c r="U64" s="14"/>
      <c r="V64" s="14"/>
      <c r="W64" s="14"/>
      <c r="X64" s="14"/>
    </row>
    <row r="65" spans="2:24" ht="12.75" customHeight="1">
      <c r="B65" s="13"/>
      <c r="C65" s="13"/>
      <c r="D65" s="13"/>
      <c r="E65" s="13"/>
      <c r="P65" s="14"/>
      <c r="Q65" s="14"/>
      <c r="R65" s="14"/>
      <c r="S65" s="14"/>
      <c r="T65" s="14"/>
      <c r="U65" s="14"/>
      <c r="V65" s="14"/>
      <c r="W65" s="14"/>
      <c r="X65" s="14"/>
    </row>
    <row r="66" spans="2:24" ht="12.75" customHeight="1">
      <c r="B66" s="13"/>
      <c r="C66" s="13"/>
      <c r="D66" s="13"/>
      <c r="E66" s="13"/>
      <c r="P66" s="14"/>
      <c r="Q66" s="14"/>
      <c r="R66" s="14"/>
      <c r="S66" s="14"/>
      <c r="T66" s="14"/>
      <c r="U66" s="14"/>
      <c r="V66" s="14"/>
      <c r="W66" s="14"/>
      <c r="X66" s="14"/>
    </row>
    <row r="67" spans="2:24" ht="12.75" customHeight="1">
      <c r="B67" s="13"/>
      <c r="C67" s="13"/>
      <c r="D67" s="13"/>
      <c r="E67" s="13"/>
      <c r="P67" s="14"/>
      <c r="Q67" s="14"/>
      <c r="R67" s="14"/>
      <c r="S67" s="14"/>
      <c r="T67" s="14"/>
      <c r="U67" s="14"/>
      <c r="V67" s="14"/>
      <c r="W67" s="14"/>
      <c r="X67" s="14"/>
    </row>
    <row r="68" spans="2:24" ht="12.75" customHeight="1">
      <c r="B68" s="13"/>
      <c r="C68" s="13"/>
      <c r="D68" s="13"/>
      <c r="E68" s="13"/>
      <c r="P68" s="14"/>
      <c r="Q68" s="14"/>
      <c r="R68" s="14"/>
      <c r="S68" s="14"/>
      <c r="T68" s="14"/>
      <c r="U68" s="14"/>
      <c r="V68" s="14"/>
      <c r="W68" s="14"/>
      <c r="X68" s="14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2012-01-12T18:38:37Z</cp:lastPrinted>
  <dcterms:created xsi:type="dcterms:W3CDTF">2004-11-05T08:11:40Z</dcterms:created>
  <dcterms:modified xsi:type="dcterms:W3CDTF">2012-04-12T18:24:46Z</dcterms:modified>
  <cp:category/>
  <cp:version/>
  <cp:contentType/>
  <cp:contentStatus/>
</cp:coreProperties>
</file>